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0" yWindow="-495" windowWidth="16680" windowHeight="8835" tabRatio="865" firstSheet="7" activeTab="15"/>
  </bookViews>
  <sheets>
    <sheet name="SL-POZ" sheetId="3" r:id="rId1"/>
    <sheet name="SL-WYJM" sheetId="4" r:id="rId2"/>
    <sheet name="SL-PODC" sheetId="5" r:id="rId3"/>
    <sheet name="SL-UGÓRC" sheetId="6" r:id="rId4"/>
    <sheet name="SL-UGÓRZ" sheetId="7" r:id="rId5"/>
    <sheet name="SL-NAW" sheetId="8" r:id="rId6"/>
    <sheet name="SL-DESZCZ" sheetId="9" r:id="rId7"/>
    <sheet name="SL-UPR" sheetId="10" r:id="rId8"/>
    <sheet name="SL-OCENA" sheetId="11" r:id="rId9"/>
    <sheet name="UT-SZKÓŁ" sheetId="12" r:id="rId10"/>
    <sheet name="SL-UTRZYM" sheetId="13" r:id="rId11"/>
    <sheet name="Doniczki" sheetId="14" r:id="rId12"/>
    <sheet name="SL- PIEL" sheetId="15" r:id="rId13"/>
    <sheet name="SL-WYS" sheetId="16" r:id="rId14"/>
    <sheet name="SL- ZWGRZC" sheetId="17" r:id="rId15"/>
    <sheet name="SL- ZWGRZB" sheetId="18" r:id="rId16"/>
  </sheets>
  <definedNames>
    <definedName name="_xlnm.Print_Area" localSheetId="15">'SL- ZWGRZB'!$A$1:$AE$48</definedName>
  </definedNames>
  <calcPr calcId="145621"/>
</workbook>
</file>

<file path=xl/calcChain.xml><?xml version="1.0" encoding="utf-8"?>
<calcChain xmlns="http://schemas.openxmlformats.org/spreadsheetml/2006/main">
  <c r="I8" i="18" l="1"/>
  <c r="I7" i="18"/>
  <c r="I46" i="14"/>
  <c r="I8" i="11"/>
  <c r="I11" i="9"/>
  <c r="I16" i="15"/>
  <c r="I11" i="3"/>
  <c r="I10" i="3"/>
  <c r="I9" i="3"/>
  <c r="I10" i="6"/>
  <c r="I6" i="14"/>
  <c r="I45" i="14" s="1"/>
  <c r="I7" i="14"/>
  <c r="I9" i="14"/>
  <c r="I14" i="14"/>
  <c r="I15" i="14"/>
  <c r="I17" i="14"/>
  <c r="I22" i="14"/>
  <c r="I24" i="14"/>
  <c r="I30" i="14"/>
  <c r="I31" i="14"/>
  <c r="I33" i="14"/>
  <c r="I40" i="14"/>
  <c r="I41" i="14"/>
  <c r="I43" i="14"/>
  <c r="I5" i="15"/>
  <c r="I6" i="15"/>
  <c r="I7" i="15"/>
  <c r="I8" i="15"/>
  <c r="I9" i="15"/>
  <c r="I17" i="15"/>
  <c r="I10" i="15"/>
  <c r="I11" i="15"/>
  <c r="I12" i="15"/>
  <c r="I13" i="15"/>
  <c r="I14" i="15"/>
  <c r="I15" i="15"/>
  <c r="I5" i="18"/>
  <c r="I6" i="18"/>
  <c r="I5" i="17"/>
  <c r="I10" i="17"/>
  <c r="I6" i="17"/>
  <c r="I9" i="17"/>
  <c r="I7" i="17"/>
  <c r="I8" i="17"/>
  <c r="I5" i="9"/>
  <c r="I6" i="9"/>
  <c r="I12" i="9" s="1"/>
  <c r="I10" i="9"/>
  <c r="I5" i="8"/>
  <c r="I6" i="8"/>
  <c r="I7" i="8"/>
  <c r="I8" i="8"/>
  <c r="I9" i="8"/>
  <c r="I10" i="8"/>
  <c r="I11" i="8"/>
  <c r="I13" i="8"/>
  <c r="I5" i="11"/>
  <c r="I7" i="11"/>
  <c r="I5" i="5"/>
  <c r="I8" i="5"/>
  <c r="I6" i="5"/>
  <c r="I7" i="5"/>
  <c r="I5" i="3"/>
  <c r="I6" i="3"/>
  <c r="I7" i="3"/>
  <c r="I8" i="3"/>
  <c r="I5" i="6"/>
  <c r="I11" i="6"/>
  <c r="I6" i="6"/>
  <c r="I7" i="6"/>
  <c r="I8" i="6"/>
  <c r="I9" i="6"/>
  <c r="I5" i="7"/>
  <c r="I6" i="7"/>
  <c r="I7" i="7"/>
  <c r="I8" i="7"/>
  <c r="I5" i="10"/>
  <c r="I6" i="10"/>
  <c r="I7" i="10"/>
  <c r="I13" i="10"/>
  <c r="I8" i="10"/>
  <c r="I9" i="10"/>
  <c r="I10" i="10"/>
  <c r="I12" i="10"/>
  <c r="I11" i="10"/>
  <c r="I7" i="13"/>
  <c r="I10" i="13" s="1"/>
  <c r="I8" i="13"/>
  <c r="I9" i="13"/>
  <c r="I11" i="13"/>
  <c r="I5" i="4"/>
  <c r="I6" i="4"/>
  <c r="I22" i="4"/>
  <c r="I7" i="4"/>
  <c r="I8" i="4"/>
  <c r="I9" i="4"/>
  <c r="I10" i="4"/>
  <c r="I11" i="4"/>
  <c r="I12" i="4"/>
  <c r="I13" i="4"/>
  <c r="I14" i="4"/>
  <c r="I15" i="4"/>
  <c r="I16" i="4"/>
  <c r="I17" i="4"/>
  <c r="I18" i="4"/>
  <c r="I20" i="4"/>
  <c r="I19" i="4"/>
  <c r="I21" i="4"/>
  <c r="I5" i="16"/>
  <c r="I10" i="16"/>
  <c r="I6" i="16"/>
  <c r="I9" i="16"/>
  <c r="I7" i="16"/>
  <c r="I8" i="16"/>
  <c r="I5" i="12"/>
  <c r="I14" i="8"/>
  <c r="I15" i="8"/>
  <c r="I9" i="7"/>
</calcChain>
</file>

<file path=xl/sharedStrings.xml><?xml version="1.0" encoding="utf-8"?>
<sst xmlns="http://schemas.openxmlformats.org/spreadsheetml/2006/main" count="701" uniqueCount="189">
  <si>
    <t>GODZ - RH</t>
  </si>
  <si>
    <t>l.p.</t>
  </si>
  <si>
    <t>oddz.</t>
  </si>
  <si>
    <t>Grupa czynności i opis prac</t>
  </si>
  <si>
    <t>KOD czynn.</t>
  </si>
  <si>
    <t>j. m.</t>
  </si>
  <si>
    <t>Norma</t>
  </si>
  <si>
    <t>il. J. m.</t>
  </si>
  <si>
    <t>ilość godz.</t>
  </si>
  <si>
    <t>SL-POZ</t>
  </si>
  <si>
    <t>348b</t>
  </si>
  <si>
    <t>GODZ-TR</t>
  </si>
  <si>
    <t>godz</t>
  </si>
  <si>
    <t>GODZ-CH</t>
  </si>
  <si>
    <t>348 b</t>
  </si>
  <si>
    <t>GODZ-RH</t>
  </si>
  <si>
    <t>SZUK- PĘDR</t>
  </si>
  <si>
    <t>SZT D.</t>
  </si>
  <si>
    <t>1.</t>
  </si>
  <si>
    <t>WYOR-CS</t>
  </si>
  <si>
    <t>AR</t>
  </si>
  <si>
    <t>2.</t>
  </si>
  <si>
    <t xml:space="preserve">348b </t>
  </si>
  <si>
    <t>Wyjęcie sadzonek jednolatek iglastych uprzednio wyoranych wyorywaczem</t>
  </si>
  <si>
    <t>WYJ-1IW</t>
  </si>
  <si>
    <t>TSZT</t>
  </si>
  <si>
    <t>3.</t>
  </si>
  <si>
    <t>Wyjęcie sadzonek jednolatek liściastych uprzednio wyoranych wyorywaczem</t>
  </si>
  <si>
    <t>WYJ-1LW</t>
  </si>
  <si>
    <t>4.</t>
  </si>
  <si>
    <t>Wyjęcie sadzonek 2-3 letnich iglastych uprzednio wyoranych wyorywaczem</t>
  </si>
  <si>
    <t>WYJ-2IW</t>
  </si>
  <si>
    <t>5.</t>
  </si>
  <si>
    <t>Wyjęcie sadzonek 2-3 letnich liściastych uprzednio wyoranych wyorywaczem</t>
  </si>
  <si>
    <t>WYJ-2LW</t>
  </si>
  <si>
    <t>6.</t>
  </si>
  <si>
    <t>Sortowanie i liczenie sadzonek 1-latek iglastych z zabezpieczeniem przed wysychaniem</t>
  </si>
  <si>
    <t>SORT-1I</t>
  </si>
  <si>
    <t>7.</t>
  </si>
  <si>
    <t>Sortowanie i liczenie sadzonek 1-latek liściastych z zabezpieczeniem przed wysychaniem</t>
  </si>
  <si>
    <t>SORT-1L</t>
  </si>
  <si>
    <t>8.</t>
  </si>
  <si>
    <t>Sortowanie i liczenie sadzonek 2-3latek iglastych z zabezpieczeniem przed wysychaniem</t>
  </si>
  <si>
    <t>SORT-2I</t>
  </si>
  <si>
    <t>9.</t>
  </si>
  <si>
    <t>Sortowanie i liczenie sadzonek 2-3latek liściastych z zabezpieczeniem przed wysychaniem</t>
  </si>
  <si>
    <t>SORT-2L</t>
  </si>
  <si>
    <t>Załadunek sadzonek 1 latek iglastych  na pojazdy z zabezpieczeniem do transportu lub rozładunek wraz z zabezpieczeniem</t>
  </si>
  <si>
    <t>ZAŁ-1IL</t>
  </si>
  <si>
    <t>11.</t>
  </si>
  <si>
    <t>Załadunek sadzonek 1 latek liściastych  na pojazdy z zabezpieczeniem do transportu lub rozładunek wraz z zabezpieczeniem</t>
  </si>
  <si>
    <t>ZAŁ-1LL</t>
  </si>
  <si>
    <t>12.</t>
  </si>
  <si>
    <t>Załadunek sadzonek 2-3 latek iglastych  na pojazdy z zabezpieczeniem do transportu lub rozładunek wraz z zabezpieczeniem</t>
  </si>
  <si>
    <t>ZAŁ-2IL</t>
  </si>
  <si>
    <t>13.</t>
  </si>
  <si>
    <t>Załadunek sadzonek 2-3 latek liściastych  na pojazdy z zabezpieczeniem do transportu lub rozładunek wraz z zabezpieczeniem</t>
  </si>
  <si>
    <t>ZAŁ-2LL</t>
  </si>
  <si>
    <t>14.</t>
  </si>
  <si>
    <t>15.</t>
  </si>
  <si>
    <t>Ilość godz.</t>
  </si>
  <si>
    <t>Prace godzinowe ręczne- udeptywanie międzyrzędów po podcięciu korzeni</t>
  </si>
  <si>
    <t>ORKA-S.C.</t>
  </si>
  <si>
    <t>SPUL-S.C.</t>
  </si>
  <si>
    <t>SIEW-NC</t>
  </si>
  <si>
    <t>Załadunek na przyczepy  i wywóz kamieni , itp.</t>
  </si>
  <si>
    <t>SL-UGÓRZ</t>
  </si>
  <si>
    <t xml:space="preserve">348b,  </t>
  </si>
  <si>
    <t>Wysiew gorczycy ( 50 kg/ha) siewnikiem rolniczym - ugór zielony-2krotny</t>
  </si>
  <si>
    <t>SPUL - S.C.</t>
  </si>
  <si>
    <t xml:space="preserve">348b, </t>
  </si>
  <si>
    <t>SIEW-KC</t>
  </si>
  <si>
    <t>MP</t>
  </si>
  <si>
    <t>OPR-PSPAL</t>
  </si>
  <si>
    <t>Ręczny wysiew nawozów mineralnych  w okresie wzrostu ,  itp.</t>
  </si>
  <si>
    <t>NAW-MINER</t>
  </si>
  <si>
    <t>Nawożenie dolistne sadzonek opryskiwaczem ciągnikowym ( Agroleaf, Mocznik, Siarczan, itp.)</t>
  </si>
  <si>
    <t>OPR-S.C.</t>
  </si>
  <si>
    <t>GODZ RH</t>
  </si>
  <si>
    <t>H</t>
  </si>
  <si>
    <t>Prace porządkowe, ręczne pielenie wokół mat, wykaszanie  chwastów na pasach deszczujących, itd.</t>
  </si>
  <si>
    <t>WAŁ-S.C.</t>
  </si>
  <si>
    <t>WYC-S.C.</t>
  </si>
  <si>
    <t>Zbiór odpadów organicznych w trakcie uprawy przedsiewnej, zbiór kamieni, wygrabienie powierzchni przed siewem nasion, ręczny wysiew nawozów mineralnych pod siewy ,itd.</t>
  </si>
  <si>
    <t>Załadunek i wywóz odpadów organicznych, kamieni itd.</t>
  </si>
  <si>
    <t>SL-OCENA</t>
  </si>
  <si>
    <t>UT-SZKÓŁ</t>
  </si>
  <si>
    <t>SL-UTRZYM</t>
  </si>
  <si>
    <t>Odśnieżanie i wywóz śniegu ze szkółki, kopanie rowów odwadniających po ulewnych deszczach, przycinanie i podkrzesanie gałęzi na parawanach, pielęgnacja kulis, itd..</t>
  </si>
  <si>
    <t>GODZ CH</t>
  </si>
  <si>
    <t>Odśnieżanie dachów na budynkach gospodarczych szkółki, kopanie rowów i studzienek odpływowych dla topniejącego śniegu, po ulewnych deszczach, itd.</t>
  </si>
  <si>
    <t>Utrzymanie czystości w pomieszczeniach socjalnych, przed budynkiem biurowo-socjalnym, w pomieszczeniach magazynowych. Naprawa i odmalowanie elementów infrastruktury,itd. Załadunek,rozładunek, porąbanie i ułożenie drewna na opalanie budynku socjalnego.     Prace porządkowe,itd.</t>
  </si>
  <si>
    <t>SL-WIEL</t>
  </si>
  <si>
    <t xml:space="preserve">Załadunek i rozładunek sadzonek w doniczkach na pojazdy, ustawianie doniczek przed i po sprzedaży, pomoc przy sprzedaży, zabezpieczenie sadzonek na okres zimy, obsypanie liśćmi ,  prace porządkowe, itd </t>
  </si>
  <si>
    <t>Prace ciągnikowe; przewóz sadzonek w doniczkach, przywóz kompostu, liści , załadunek i wywóz na kompostownie odpadów organicznych po pieleniu, itd.</t>
  </si>
  <si>
    <t>SL-PIEL</t>
  </si>
  <si>
    <t>Pielenie  w doniczkach z wyniesieniem chwastów- kilkakrotnie</t>
  </si>
  <si>
    <t>PIEL-DON</t>
  </si>
  <si>
    <t xml:space="preserve">Załadunek i rozładunek sadzonek w doniczkach na pojazdy, ustawianie doniczek przed i po sprzedaży, pomoc przy sprzedaży,  zabezpieczenie sadzonek na okres zimy, obsypanie liśćmi ,  prace porządkowe, itd </t>
  </si>
  <si>
    <t>Opryskiwanie pól siewnych za pomocą opryskiwacza ciągnikowego, przystawki " PĘDRAK " , itd.</t>
  </si>
  <si>
    <t>OSŁ-ATM</t>
  </si>
  <si>
    <t>Ochrona zasiewów przed ptakami , pomoc przy opryskach, ochrona siewów przed spóźnionymi przymrozkami ( deszczowanie ), rozpalanie ognisk,  załadunek słomy, itd.,załadunek agrowłókniny, szpilek itd.</t>
  </si>
  <si>
    <t>Dowóz agrowłókniny , szpilek  do pól siewnych oraz zwiezienie do magazynu, dowóz i rozwiezienie po kwaterach,itd.</t>
  </si>
  <si>
    <t>SPUL-C</t>
  </si>
  <si>
    <t>PIEL-RN1</t>
  </si>
  <si>
    <t>PIEL-RN</t>
  </si>
  <si>
    <t>Spulchnianie gleby motyką w okresie wschodów</t>
  </si>
  <si>
    <t>SPUL-R1</t>
  </si>
  <si>
    <t>Spulchnianie gleby motyką dla Db i Bk- również w okresie wschodów</t>
  </si>
  <si>
    <t>SPUL-R</t>
  </si>
  <si>
    <t>Załadunek i wywóz pozostałości po pieleniu; wywóz kamieni itd..</t>
  </si>
  <si>
    <t>Ręczny załadunek pozostałości po pieleniu; zbieranie i załadunek kamieni po spulchnieni gleby na polach siewnych</t>
  </si>
  <si>
    <t>SIEW-DC</t>
  </si>
  <si>
    <t xml:space="preserve">Ręczny siew nasion ( MD , SW, OL.C , WZ , BRZ, LP , GB, JW., KL , BK , JRZ, GR, itd.) </t>
  </si>
  <si>
    <t>SIEW-R</t>
  </si>
  <si>
    <t>Pomoc przy wysiewie nasion, moczenie , suszenie nasion, zaprawianie nasion,  załadunek nasion  do siewnika, regulacja siewnika,itd.</t>
  </si>
  <si>
    <t>Dowóz nasion , inne prace ciągnikowe, itp.</t>
  </si>
  <si>
    <t>Opryskiwanie pól siewnych opryskiwaczem plecakowym z napędem spalinowym.</t>
  </si>
  <si>
    <t>OPR-PSPAL.</t>
  </si>
  <si>
    <t>Pomoc przy opryskach, dojazd do powierzchni, itp.</t>
  </si>
  <si>
    <t>Pomoc przy opryskach, przy obsłudze opryskiwacza ciągnikowego, sporządzenie cieczy roboczej itd.</t>
  </si>
  <si>
    <t>SL-ZWGRZC - 200 arów</t>
  </si>
  <si>
    <t>SL-ZWGRZB - 70 arów</t>
  </si>
  <si>
    <t>SL-WYJM - (623+219) = 842 tszt</t>
  </si>
  <si>
    <t>SL-PIEL - 220 arów</t>
  </si>
  <si>
    <t>SL-UPR - 136 arów</t>
  </si>
  <si>
    <t>SL-WYS - 80 ar</t>
  </si>
  <si>
    <t>SL-PODC - 126 ar</t>
  </si>
  <si>
    <t>SL-NAWM - 245 arów</t>
  </si>
  <si>
    <t>SL-DESZCZ - 220 arów</t>
  </si>
  <si>
    <r>
      <t>SL-DESZCZ</t>
    </r>
    <r>
      <rPr>
        <sz val="10"/>
        <color indexed="8"/>
        <rFont val="Czcionka tekstu podstawowego"/>
        <family val="2"/>
        <charset val="238"/>
      </rPr>
      <t xml:space="preserve"> - na kontenerowni 4 ary</t>
    </r>
  </si>
  <si>
    <t>SL-UGÓRC - 262,75 ar</t>
  </si>
  <si>
    <t>tr</t>
  </si>
  <si>
    <t>rh</t>
  </si>
  <si>
    <t>ch</t>
  </si>
  <si>
    <t>SW.BC 0/3/3   K - 0,5 ar</t>
  </si>
  <si>
    <t>MAH   K - 0,1 ar</t>
  </si>
  <si>
    <t>JRZ SZ. 2/5   K  ,   JRZ.M 2/5    K - 0,40 ar</t>
  </si>
  <si>
    <t>SO.K   K     ,  SW.B   K - 2,30 ar</t>
  </si>
  <si>
    <t>BKP 0/4/3  K - 0,30 ar</t>
  </si>
  <si>
    <t>Razem kontenerownia</t>
  </si>
  <si>
    <t>Razem</t>
  </si>
  <si>
    <t>(SIEW-DC)         AK-SZKL</t>
  </si>
  <si>
    <t>ilość godzin</t>
  </si>
  <si>
    <t>Prace ręczne-pomoc przy wyorywaniu sadzonek, zbiór odpadów organicznych po wyjęciu sadzonek i załadunek na przyczepy, zbiór kamieni i załadunek na przyczepy, itd.</t>
  </si>
  <si>
    <r>
      <t xml:space="preserve">rh </t>
    </r>
    <r>
      <rPr>
        <b/>
        <sz val="8"/>
        <color indexed="8"/>
        <rFont val="Czcionka tekstu podstawowego"/>
        <charset val="238"/>
      </rPr>
      <t>(zbiór odpadów)</t>
    </r>
  </si>
  <si>
    <r>
      <t xml:space="preserve">rh </t>
    </r>
    <r>
      <rPr>
        <b/>
        <sz val="8"/>
        <color indexed="8"/>
        <rFont val="Czcionka tekstu podstawowego"/>
        <charset val="238"/>
      </rPr>
      <t>(akordowe)</t>
    </r>
  </si>
  <si>
    <t>Utrzymanie mateczników; rozsiew nawozów, utrzymanie trawników - koszenie, przycięcie żywopłotów,  wygrabianie liści na drogach wew. szkółki, na parkingu itd., zwalczanie chwastów wokół ogrodzenia szkółki, wykaszanie na poboczach ,miedzy kulisami, itd</t>
  </si>
  <si>
    <t>Prace przy konserwacji maszyn i urządzeń szkółkarskich (malowanie, smarowanie, drobne naprawy),itd.</t>
  </si>
  <si>
    <t>Poszukiwanie szkodników korzeni ( 15 dołów/ha)  polegające na wykopaniu dołów próbnych o wymiarach 0,5 m x 1,0 m i głębokości zależną od głębokości przebywania pędraków, jednak nie mniejszą niż 0,5m, , umieszczeniu wszystkich znalezionych pędraków w pojemnikach z roztworem nasyconym soli (powierzonych przez Zamawiającego),zasypaniu dołu próbnego.</t>
  </si>
  <si>
    <t>Przewóz sadzonek z kwater do dołów, zbiór odpadów organicznych po wyjęciu sadzonek , kamieni, załadunek i wywóz,itd.</t>
  </si>
  <si>
    <t>Orka gleby pługiem rolniczym agregowanym do ciągnika</t>
  </si>
  <si>
    <t>Umycie i wyczyszczenie maszyn i innych urządzeń szkółkarskich,  sporządzenie preparatu cebulowego polegające na rozdrobnieniu cebuli i zalaniu wodą a następnie odseparowanie preparatu od miąższu cebulowego , itp.</t>
  </si>
  <si>
    <t>Podcinanie systemu korzeniowego wyorywaczem aktywnym agregowanym do ciągnika</t>
  </si>
  <si>
    <t>Spulchnianie gleby kltywatorem lub agregatem ścierniskowo-podorywkowym</t>
  </si>
  <si>
    <t>Rozsiew nawozów na polach nawiezionych torfem przy użyciu rozsiewacza nawozów agregowanego do ciągnika, przed wysiewem gorczycy na ugory zielone i po orce ugorów zielonych</t>
  </si>
  <si>
    <t>Pomoc przy wysiewie nawozów (miarkowanie oraz dostarczenie nawozów na pole siewne), zbieranie kamieni na ugorach</t>
  </si>
  <si>
    <t>Spulchnianie gleby kultywatorem lub agregatem ścierniskowo-podorywkowym( 4 krotnie )</t>
  </si>
  <si>
    <t>Orka ugoru zielonego pługiem rolniczym</t>
  </si>
  <si>
    <t>Ścięcie ugoru zielonego broną talerzową (2,3 krotnie)</t>
  </si>
  <si>
    <t>Prace ręczne pomocnicze- ręczny rozsiew nawozów mineralnych. Pomoc przy nawożeniu mineralnym, dolistnym poprzez sporządzanie cieczy roboczej , itd..</t>
  </si>
  <si>
    <t xml:space="preserve">Załadunek ładowaczem ciągnikowym i dowóz kompostu, torfu do poszczególnych pól siewnych. Dowóz nawozów,itd.  </t>
  </si>
  <si>
    <t>Rozsiew nawozów mineralnych przy użyciu rolniczego rozsiewacza nawozów w dawce do 400 kg/ ha na polach siewnych objętych produkcją sadzonek – 2 krotnie</t>
  </si>
  <si>
    <r>
      <t xml:space="preserve">SL-NAWM - </t>
    </r>
    <r>
      <rPr>
        <b/>
        <sz val="10"/>
        <color indexed="8"/>
        <rFont val="Czcionka tekstu podstawowego"/>
        <charset val="238"/>
      </rPr>
      <t xml:space="preserve"> KONTENEROWNIA </t>
    </r>
    <r>
      <rPr>
        <sz val="10"/>
        <color indexed="8"/>
        <rFont val="Czcionka tekstu podstawowego"/>
        <charset val="238"/>
      </rPr>
      <t>- nawożenie mineralne, dolistne sadzonek w doniczkach ręcznie lub przy użyciu opryskiwacza ręcznego</t>
    </r>
  </si>
  <si>
    <t>Ręczne czyszczenie zbiornika wodnego,utrzymanie czystości w pomieszczeniu pompowni, wokół zbiornika wodnego,prace porządkowe, ręczne pielenie, wykaszanie chwastów na pasach deszczujących przy użyciu wykaszarki lub ręcznie, itd.</t>
  </si>
  <si>
    <t>Wywóz szlamu  i innych zanieczyszczeń z oczyszczonego zbiornika</t>
  </si>
  <si>
    <t>Orka pełna pługiem rolniczym-1 krotnie</t>
  </si>
  <si>
    <t>Spulchnianie gleby kltywatorem lub agregatem ścierniskowo-podorywkowym- 2krotnie</t>
  </si>
  <si>
    <t>Wałowanie orki wałem grządkowym-  2krotnie</t>
  </si>
  <si>
    <t xml:space="preserve">Wyciskanie rządków siewnych siewnikiem pięciorzędowym </t>
  </si>
  <si>
    <t>Rozsiew nawozów mineralnych w trakcie uprawy przedsiewnej rozsiewaczem rolniczym - 2 krotnie</t>
  </si>
  <si>
    <t>Pomoc podczas oceny produkcji szkółkarskiej - jesień 2016r. Liczenie sadzonek na losowo wybranych, reprezentatywnych odcinkach dł. 1mb taśmy dla poszczególnych pól siewnych.</t>
  </si>
  <si>
    <r>
      <t>SL-OCENA</t>
    </r>
    <r>
      <rPr>
        <sz val="10"/>
        <color indexed="8"/>
        <rFont val="Czcionka tekstu podstawowego"/>
        <family val="2"/>
        <charset val="238"/>
      </rPr>
      <t xml:space="preserve"> na kontenerowni- ustawianie i liczenie wszystkich doniczek</t>
    </r>
  </si>
  <si>
    <t>Załadunek i wywóz gałęzi , liści itp. Przywóz drewna opałowego na opalanie pomieszczeń socjalnych, itd.</t>
  </si>
  <si>
    <t>Spulchnianie gleby opielaczem wielorzędowym -kultywator do uprawy międzyrzędowej ( zabieg kilkakrotny)</t>
  </si>
  <si>
    <t xml:space="preserve">ręczne pielenie w rzędach lub na pasach w okresie wschodów </t>
  </si>
  <si>
    <t xml:space="preserve">ręczne pielenie w rzędach lub na pasach  dla Db i Bk również w okresie wschodów </t>
  </si>
  <si>
    <t>Siew nasion drobnych przy użyciu siewnika ciągnikowego pięciorzędowego oraz siew psiewnikiem punktowym(So,So PN,)</t>
  </si>
  <si>
    <t>Pomoc przy opryskach, przy obsłudze opryskiwacza ciągnikowego,   spalinowego-plecakowego, sporządzenie cieczy roboczej, umycie opryskiwaczy itd.</t>
  </si>
  <si>
    <t xml:space="preserve">Rozsiew kompostu, torfu rozrzutnikiem agregowanym do ciągnika (5-10mp/ar) </t>
  </si>
  <si>
    <t>Nawożenie dolistne  sadzonek opryskiwaczem plecakowym z napędem spalinowym ( pojedyncze taśmy, duże sadzonki ) zgodnie z Zarządzeniem Nadleśniczego nr 41/14 z dnia 27.10.2014 r. pracochłonność została zwiększona o 30%</t>
  </si>
  <si>
    <t>W związku, że Katalog norm czasu prac leśnych z 2004r. (Zarządzenie Nr 29 Dyrektora Generalnego Lasów Państwowych z dnia 23 kwietnia 2004 r.) nie przewiduje czynności pielenia doniczek zgodnie z Zarządzeniem Nadleśniczego nr 41/14 z dnia 27.10.2014 r. pracochłonność dla czynnośći PIEL-DON została ustalona na 10godz./TSZT doniczek.</t>
  </si>
  <si>
    <t>Osłona siewów agrowłókniną przed ujemnymi wpływami atmosferycznymi, zdejmowanie i przykrywanie na czas pieleń, oprysków, itp. 
Zgodnie z Zarządzeniem Nadleśniczego nr 41/14 z dnia 27.10.2014 r. pracochłonność została zwiększona o 30%</t>
  </si>
  <si>
    <t>Opryskiwanie pól siewnych opryskiwaczem ciągnikowym.
Zgodnie z Zarządzeniem Nadleśniczego nr 41/14 z dnia 27.10.2014 r. pracochłonność została zwiększona o 30%</t>
  </si>
  <si>
    <t>Transport maszyn i urządzeń szkółkarskich po drogach publicznych ( transport siewnika punktowego , itp. )</t>
  </si>
  <si>
    <t>Utrzymanie obrzeży, poboczy szkółek w czarnym ugorze z wykorzystaniem kultywatora sprężynowego z wałem strunowym agregowanego do ciągnika ,załadunek i rozładunek maszyn szkółkarskich , itp.</t>
  </si>
  <si>
    <t>Wyorywanie i podcinanie sadzonek wyorywaczem aktywnym lub klamrowym agregowanym do ciągnika</t>
  </si>
  <si>
    <t>Opis przedmiotu zamówienia zał. nr 4a</t>
  </si>
  <si>
    <t>Do siwz nr: S.270.9.2015. z dnia 03.12.2015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</si>
</sst>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color indexed="8"/>
      <name val="Czcionka tekstu podstawowego"/>
      <charset val="238"/>
    </font>
    <font>
      <sz val="12"/>
      <color indexed="8"/>
      <name val="Czcionka tekstu podstawowego"/>
      <family val="2"/>
      <charset val="238"/>
    </font>
    <font>
      <sz val="10"/>
      <color indexed="8"/>
      <name val="Czcionka tekstu podstawowego"/>
      <family val="2"/>
      <charset val="238"/>
    </font>
    <font>
      <b/>
      <sz val="12"/>
      <color indexed="8"/>
      <name val="Czcionka tekstu podstawowego"/>
      <family val="2"/>
      <charset val="238"/>
    </font>
    <font>
      <b/>
      <sz val="10"/>
      <color indexed="8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u/>
      <sz val="12"/>
      <name val="Arial"/>
      <family val="2"/>
      <charset val="238"/>
    </font>
    <font>
      <sz val="12"/>
      <color indexed="9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Czcionka tekstu podstawowego"/>
      <charset val="238"/>
    </font>
    <font>
      <sz val="10"/>
      <color indexed="8"/>
      <name val="Arial"/>
      <family val="2"/>
      <charset val="238"/>
    </font>
    <font>
      <b/>
      <sz val="12"/>
      <color indexed="8"/>
      <name val="Czcionka tekstu podstawowego"/>
      <charset val="238"/>
    </font>
    <font>
      <b/>
      <sz val="12"/>
      <color indexed="10"/>
      <name val="Czcionka tekstu podstawowego"/>
      <charset val="238"/>
    </font>
    <font>
      <b/>
      <u/>
      <sz val="10"/>
      <name val="Arial"/>
      <family val="2"/>
      <charset val="238"/>
    </font>
    <font>
      <sz val="10"/>
      <name val="Czcionka tekstu podstawowego"/>
      <family val="2"/>
      <charset val="238"/>
    </font>
    <font>
      <b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8"/>
      <name val="Czcionka tekstu podstawowego"/>
      <charset val="238"/>
    </font>
    <font>
      <b/>
      <sz val="10"/>
      <name val="Czcionka tekstu podstawowego"/>
      <family val="2"/>
      <charset val="238"/>
    </font>
    <font>
      <b/>
      <sz val="8"/>
      <color indexed="8"/>
      <name val="Czcionka tekstu podstawowego"/>
      <charset val="238"/>
    </font>
    <font>
      <sz val="10"/>
      <color rgb="FFFF0000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2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3"/>
      </bottom>
      <diagonal/>
    </border>
    <border>
      <left style="thin">
        <color indexed="63"/>
      </left>
      <right style="medium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medium">
        <color indexed="63"/>
      </right>
      <top style="thin">
        <color indexed="63"/>
      </top>
      <bottom/>
      <diagonal/>
    </border>
  </borders>
  <cellStyleXfs count="1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40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8" fillId="0" borderId="0" xfId="11" applyFont="1" applyAlignment="1"/>
    <xf numFmtId="0" fontId="7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8" fillId="0" borderId="0" xfId="10" applyFont="1" applyBorder="1"/>
    <xf numFmtId="0" fontId="8" fillId="0" borderId="0" xfId="10" applyFont="1" applyBorder="1" applyAlignment="1">
      <alignment horizontal="center"/>
    </xf>
    <xf numFmtId="164" fontId="8" fillId="0" borderId="0" xfId="10" applyNumberFormat="1" applyFont="1" applyBorder="1" applyAlignment="1">
      <alignment horizontal="right"/>
    </xf>
    <xf numFmtId="4" fontId="8" fillId="0" borderId="0" xfId="10" applyNumberFormat="1" applyFont="1" applyBorder="1"/>
    <xf numFmtId="164" fontId="7" fillId="0" borderId="0" xfId="10" applyNumberFormat="1" applyFont="1" applyBorder="1" applyAlignment="1">
      <alignment horizontal="right"/>
    </xf>
    <xf numFmtId="49" fontId="8" fillId="0" borderId="0" xfId="10" applyNumberFormat="1" applyFont="1" applyBorder="1" applyAlignment="1">
      <alignment horizontal="left"/>
    </xf>
    <xf numFmtId="49" fontId="8" fillId="0" borderId="0" xfId="10" applyNumberFormat="1" applyFont="1" applyBorder="1" applyAlignment="1"/>
    <xf numFmtId="0" fontId="8" fillId="0" borderId="0" xfId="10" applyFont="1" applyBorder="1" applyAlignment="1">
      <alignment horizontal="right"/>
    </xf>
    <xf numFmtId="49" fontId="8" fillId="0" borderId="0" xfId="10" applyNumberFormat="1" applyFont="1" applyBorder="1" applyAlignment="1">
      <alignment horizontal="right"/>
    </xf>
    <xf numFmtId="0" fontId="8" fillId="0" borderId="0" xfId="10" applyFont="1"/>
    <xf numFmtId="164" fontId="10" fillId="0" borderId="0" xfId="10" applyNumberFormat="1" applyFont="1"/>
    <xf numFmtId="4" fontId="8" fillId="0" borderId="0" xfId="10" applyNumberFormat="1" applyFont="1"/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8" fillId="2" borderId="1" xfId="10" applyFont="1" applyFill="1" applyBorder="1" applyAlignment="1">
      <alignment horizontal="left"/>
    </xf>
    <xf numFmtId="0" fontId="8" fillId="0" borderId="0" xfId="15" applyFont="1" applyAlignment="1">
      <alignment horizontal="left"/>
    </xf>
    <xf numFmtId="0" fontId="4" fillId="0" borderId="0" xfId="0" applyFont="1"/>
    <xf numFmtId="0" fontId="1" fillId="0" borderId="0" xfId="5" applyFont="1" applyFill="1"/>
    <xf numFmtId="0" fontId="12" fillId="0" borderId="0" xfId="0" applyFont="1"/>
    <xf numFmtId="0" fontId="11" fillId="2" borderId="1" xfId="6" applyFont="1" applyFill="1" applyBorder="1" applyAlignment="1">
      <alignment horizontal="left"/>
    </xf>
    <xf numFmtId="0" fontId="8" fillId="2" borderId="1" xfId="6" applyFont="1" applyFill="1" applyBorder="1" applyAlignment="1">
      <alignment horizontal="justify"/>
    </xf>
    <xf numFmtId="49" fontId="8" fillId="2" borderId="1" xfId="6" applyNumberFormat="1" applyFont="1" applyFill="1" applyBorder="1" applyAlignment="1">
      <alignment horizontal="justify"/>
    </xf>
    <xf numFmtId="0" fontId="8" fillId="2" borderId="1" xfId="6" applyFont="1" applyFill="1" applyBorder="1" applyAlignment="1">
      <alignment horizontal="center"/>
    </xf>
    <xf numFmtId="49" fontId="8" fillId="2" borderId="1" xfId="6" applyNumberFormat="1" applyFont="1" applyFill="1" applyBorder="1" applyAlignment="1">
      <alignment horizontal="justify" wrapText="1"/>
    </xf>
    <xf numFmtId="49" fontId="9" fillId="2" borderId="1" xfId="6" applyNumberFormat="1" applyFont="1" applyFill="1" applyBorder="1" applyAlignment="1">
      <alignment horizontal="justify"/>
    </xf>
    <xf numFmtId="164" fontId="8" fillId="2" borderId="1" xfId="6" applyNumberFormat="1" applyFont="1" applyFill="1" applyBorder="1" applyAlignment="1">
      <alignment horizontal="justify"/>
    </xf>
    <xf numFmtId="4" fontId="8" fillId="2" borderId="1" xfId="6" applyNumberFormat="1" applyFont="1" applyFill="1" applyBorder="1" applyAlignment="1">
      <alignment horizontal="justify"/>
    </xf>
    <xf numFmtId="0" fontId="11" fillId="0" borderId="1" xfId="6" applyFont="1" applyBorder="1" applyAlignment="1">
      <alignment horizontal="left"/>
    </xf>
    <xf numFmtId="0" fontId="11" fillId="0" borderId="1" xfId="6" applyFont="1" applyBorder="1" applyAlignment="1">
      <alignment horizontal="left" wrapText="1"/>
    </xf>
    <xf numFmtId="0" fontId="6" fillId="0" borderId="0" xfId="0" applyFont="1" applyAlignment="1">
      <alignment horizontal="left"/>
    </xf>
    <xf numFmtId="0" fontId="3" fillId="0" borderId="0" xfId="0" applyFont="1" applyFill="1"/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" fillId="2" borderId="1" xfId="10" applyFont="1" applyFill="1" applyBorder="1" applyAlignment="1">
      <alignment horizontal="left"/>
    </xf>
    <xf numFmtId="49" fontId="1" fillId="0" borderId="1" xfId="13" applyNumberFormat="1" applyFont="1" applyBorder="1" applyAlignment="1">
      <alignment horizontal="left" wrapText="1"/>
    </xf>
    <xf numFmtId="49" fontId="1" fillId="0" borderId="1" xfId="13" applyNumberFormat="1" applyFont="1" applyBorder="1" applyAlignment="1">
      <alignment horizontal="left" vertical="center" wrapText="1"/>
    </xf>
    <xf numFmtId="0" fontId="1" fillId="2" borderId="1" xfId="13" applyFont="1" applyFill="1" applyBorder="1" applyAlignment="1">
      <alignment horizontal="left"/>
    </xf>
    <xf numFmtId="49" fontId="1" fillId="2" borderId="1" xfId="13" applyNumberFormat="1" applyFont="1" applyFill="1" applyBorder="1" applyAlignment="1">
      <alignment horizontal="left"/>
    </xf>
    <xf numFmtId="49" fontId="1" fillId="2" borderId="3" xfId="13" applyNumberFormat="1" applyFont="1" applyFill="1" applyBorder="1" applyAlignment="1">
      <alignment horizontal="left" wrapText="1"/>
    </xf>
    <xf numFmtId="49" fontId="16" fillId="2" borderId="1" xfId="13" applyNumberFormat="1" applyFont="1" applyFill="1" applyBorder="1" applyAlignment="1">
      <alignment horizontal="left"/>
    </xf>
    <xf numFmtId="164" fontId="1" fillId="2" borderId="1" xfId="13" applyNumberFormat="1" applyFont="1" applyFill="1" applyBorder="1" applyAlignment="1">
      <alignment horizontal="left"/>
    </xf>
    <xf numFmtId="4" fontId="1" fillId="2" borderId="3" xfId="13" applyNumberFormat="1" applyFont="1" applyFill="1" applyBorder="1" applyAlignment="1">
      <alignment horizontal="left"/>
    </xf>
    <xf numFmtId="0" fontId="1" fillId="0" borderId="1" xfId="13" applyFont="1" applyBorder="1" applyAlignment="1">
      <alignment horizontal="left"/>
    </xf>
    <xf numFmtId="0" fontId="1" fillId="0" borderId="1" xfId="13" applyFont="1" applyBorder="1" applyAlignment="1">
      <alignment horizontal="left" wrapText="1"/>
    </xf>
    <xf numFmtId="164" fontId="1" fillId="0" borderId="1" xfId="13" applyNumberFormat="1" applyFont="1" applyBorder="1" applyAlignment="1">
      <alignment horizontal="left"/>
    </xf>
    <xf numFmtId="4" fontId="1" fillId="0" borderId="3" xfId="13" applyNumberFormat="1" applyFont="1" applyBorder="1" applyAlignment="1">
      <alignment horizontal="left"/>
    </xf>
    <xf numFmtId="164" fontId="13" fillId="0" borderId="1" xfId="13" applyNumberFormat="1" applyFont="1" applyBorder="1" applyAlignment="1">
      <alignment horizontal="left"/>
    </xf>
    <xf numFmtId="49" fontId="1" fillId="2" borderId="1" xfId="13" applyNumberFormat="1" applyFont="1" applyFill="1" applyBorder="1" applyAlignment="1">
      <alignment horizontal="left" wrapText="1"/>
    </xf>
    <xf numFmtId="0" fontId="1" fillId="2" borderId="1" xfId="4" applyFont="1" applyFill="1" applyBorder="1" applyAlignment="1">
      <alignment horizontal="left"/>
    </xf>
    <xf numFmtId="49" fontId="16" fillId="2" borderId="1" xfId="4" applyNumberFormat="1" applyFont="1" applyFill="1" applyBorder="1" applyAlignment="1">
      <alignment horizontal="left"/>
    </xf>
    <xf numFmtId="164" fontId="1" fillId="2" borderId="1" xfId="4" applyNumberFormat="1" applyFont="1" applyFill="1" applyBorder="1" applyAlignment="1">
      <alignment horizontal="left"/>
    </xf>
    <xf numFmtId="4" fontId="1" fillId="2" borderId="1" xfId="4" applyNumberFormat="1" applyFont="1" applyFill="1" applyBorder="1" applyAlignment="1">
      <alignment horizontal="left"/>
    </xf>
    <xf numFmtId="0" fontId="1" fillId="0" borderId="1" xfId="4" applyFont="1" applyBorder="1" applyAlignment="1">
      <alignment horizontal="left"/>
    </xf>
    <xf numFmtId="0" fontId="1" fillId="0" borderId="1" xfId="4" applyFont="1" applyBorder="1" applyAlignment="1">
      <alignment horizontal="left" wrapText="1"/>
    </xf>
    <xf numFmtId="49" fontId="1" fillId="0" borderId="1" xfId="4" applyNumberFormat="1" applyFont="1" applyBorder="1" applyAlignment="1">
      <alignment horizontal="left" wrapText="1"/>
    </xf>
    <xf numFmtId="164" fontId="1" fillId="0" borderId="1" xfId="4" applyNumberFormat="1" applyFont="1" applyBorder="1" applyAlignment="1">
      <alignment horizontal="left"/>
    </xf>
    <xf numFmtId="4" fontId="1" fillId="0" borderId="1" xfId="4" applyNumberFormat="1" applyFont="1" applyBorder="1" applyAlignment="1">
      <alignment horizontal="left"/>
    </xf>
    <xf numFmtId="164" fontId="13" fillId="0" borderId="1" xfId="4" applyNumberFormat="1" applyFont="1" applyBorder="1" applyAlignment="1">
      <alignment horizontal="left"/>
    </xf>
    <xf numFmtId="0" fontId="1" fillId="2" borderId="1" xfId="1" applyFont="1" applyFill="1" applyBorder="1" applyAlignment="1">
      <alignment horizontal="left"/>
    </xf>
    <xf numFmtId="49" fontId="16" fillId="2" borderId="1" xfId="1" applyNumberFormat="1" applyFont="1" applyFill="1" applyBorder="1" applyAlignment="1">
      <alignment horizontal="left"/>
    </xf>
    <xf numFmtId="164" fontId="1" fillId="2" borderId="1" xfId="1" applyNumberFormat="1" applyFont="1" applyFill="1" applyBorder="1" applyAlignment="1">
      <alignment horizontal="left"/>
    </xf>
    <xf numFmtId="4" fontId="1" fillId="2" borderId="1" xfId="1" applyNumberFormat="1" applyFont="1" applyFill="1" applyBorder="1" applyAlignment="1">
      <alignment horizontal="left"/>
    </xf>
    <xf numFmtId="0" fontId="1" fillId="0" borderId="1" xfId="1" applyFont="1" applyBorder="1" applyAlignment="1">
      <alignment horizontal="left"/>
    </xf>
    <xf numFmtId="0" fontId="1" fillId="0" borderId="1" xfId="1" applyFont="1" applyBorder="1" applyAlignment="1">
      <alignment horizontal="left" wrapText="1"/>
    </xf>
    <xf numFmtId="49" fontId="1" fillId="0" borderId="1" xfId="1" applyNumberFormat="1" applyFont="1" applyBorder="1" applyAlignment="1">
      <alignment wrapText="1"/>
    </xf>
    <xf numFmtId="164" fontId="13" fillId="0" borderId="1" xfId="1" applyNumberFormat="1" applyFont="1" applyBorder="1" applyAlignment="1">
      <alignment horizontal="left"/>
    </xf>
    <xf numFmtId="4" fontId="13" fillId="0" borderId="1" xfId="1" applyNumberFormat="1" applyFont="1" applyBorder="1" applyAlignment="1">
      <alignment horizontal="left"/>
    </xf>
    <xf numFmtId="4" fontId="1" fillId="0" borderId="1" xfId="1" applyNumberFormat="1" applyFont="1" applyBorder="1" applyAlignment="1">
      <alignment horizontal="left"/>
    </xf>
    <xf numFmtId="0" fontId="1" fillId="2" borderId="1" xfId="14" applyFont="1" applyFill="1" applyBorder="1" applyAlignment="1">
      <alignment horizontal="justify"/>
    </xf>
    <xf numFmtId="49" fontId="1" fillId="2" borderId="1" xfId="14" applyNumberFormat="1" applyFont="1" applyFill="1" applyBorder="1" applyAlignment="1">
      <alignment horizontal="justify"/>
    </xf>
    <xf numFmtId="0" fontId="1" fillId="2" borderId="1" xfId="14" applyFont="1" applyFill="1" applyBorder="1" applyAlignment="1">
      <alignment horizontal="center"/>
    </xf>
    <xf numFmtId="49" fontId="1" fillId="2" borderId="1" xfId="14" applyNumberFormat="1" applyFont="1" applyFill="1" applyBorder="1" applyAlignment="1">
      <alignment horizontal="justify" wrapText="1"/>
    </xf>
    <xf numFmtId="49" fontId="16" fillId="2" borderId="1" xfId="14" applyNumberFormat="1" applyFont="1" applyFill="1" applyBorder="1" applyAlignment="1">
      <alignment horizontal="justify"/>
    </xf>
    <xf numFmtId="164" fontId="1" fillId="2" borderId="1" xfId="14" applyNumberFormat="1" applyFont="1" applyFill="1" applyBorder="1" applyAlignment="1">
      <alignment horizontal="justify"/>
    </xf>
    <xf numFmtId="4" fontId="1" fillId="2" borderId="1" xfId="14" applyNumberFormat="1" applyFont="1" applyFill="1" applyBorder="1" applyAlignment="1">
      <alignment horizontal="justify"/>
    </xf>
    <xf numFmtId="0" fontId="1" fillId="0" borderId="1" xfId="14" applyFont="1" applyBorder="1" applyAlignment="1">
      <alignment horizontal="center"/>
    </xf>
    <xf numFmtId="0" fontId="1" fillId="0" borderId="1" xfId="14" applyFont="1" applyBorder="1" applyAlignment="1">
      <alignment horizontal="justify" wrapText="1"/>
    </xf>
    <xf numFmtId="49" fontId="1" fillId="0" borderId="1" xfId="14" applyNumberFormat="1" applyFont="1" applyBorder="1" applyAlignment="1">
      <alignment horizontal="left" wrapText="1"/>
    </xf>
    <xf numFmtId="0" fontId="1" fillId="0" borderId="1" xfId="14" applyFont="1" applyBorder="1" applyAlignment="1">
      <alignment horizontal="justify"/>
    </xf>
    <xf numFmtId="164" fontId="1" fillId="0" borderId="1" xfId="14" applyNumberFormat="1" applyFont="1" applyBorder="1" applyAlignment="1">
      <alignment horizontal="justify"/>
    </xf>
    <xf numFmtId="4" fontId="1" fillId="0" borderId="1" xfId="14" applyNumberFormat="1" applyFont="1" applyBorder="1" applyAlignment="1">
      <alignment horizontal="justify"/>
    </xf>
    <xf numFmtId="0" fontId="1" fillId="2" borderId="1" xfId="5" applyFont="1" applyFill="1" applyBorder="1" applyAlignment="1">
      <alignment horizontal="left"/>
    </xf>
    <xf numFmtId="0" fontId="1" fillId="2" borderId="1" xfId="5" applyFont="1" applyFill="1" applyBorder="1" applyAlignment="1">
      <alignment horizontal="justify"/>
    </xf>
    <xf numFmtId="49" fontId="1" fillId="2" borderId="1" xfId="5" applyNumberFormat="1" applyFont="1" applyFill="1" applyBorder="1" applyAlignment="1">
      <alignment horizontal="justify"/>
    </xf>
    <xf numFmtId="0" fontId="1" fillId="2" borderId="1" xfId="5" applyFont="1" applyFill="1" applyBorder="1" applyAlignment="1">
      <alignment horizontal="center"/>
    </xf>
    <xf numFmtId="49" fontId="1" fillId="2" borderId="1" xfId="5" applyNumberFormat="1" applyFont="1" applyFill="1" applyBorder="1" applyAlignment="1">
      <alignment horizontal="justify" wrapText="1"/>
    </xf>
    <xf numFmtId="49" fontId="16" fillId="2" borderId="1" xfId="5" applyNumberFormat="1" applyFont="1" applyFill="1" applyBorder="1" applyAlignment="1">
      <alignment horizontal="justify"/>
    </xf>
    <xf numFmtId="164" fontId="1" fillId="2" borderId="1" xfId="5" applyNumberFormat="1" applyFont="1" applyFill="1" applyBorder="1" applyAlignment="1">
      <alignment horizontal="justify"/>
    </xf>
    <xf numFmtId="4" fontId="1" fillId="2" borderId="1" xfId="5" applyNumberFormat="1" applyFont="1" applyFill="1" applyBorder="1" applyAlignment="1">
      <alignment horizontal="justify"/>
    </xf>
    <xf numFmtId="0" fontId="1" fillId="0" borderId="1" xfId="5" applyFont="1" applyBorder="1" applyAlignment="1">
      <alignment horizontal="left"/>
    </xf>
    <xf numFmtId="0" fontId="1" fillId="0" borderId="1" xfId="5" applyFont="1" applyBorder="1" applyAlignment="1">
      <alignment horizontal="left" wrapText="1"/>
    </xf>
    <xf numFmtId="49" fontId="1" fillId="0" borderId="1" xfId="5" applyNumberFormat="1" applyFont="1" applyBorder="1" applyAlignment="1">
      <alignment horizontal="left" wrapText="1"/>
    </xf>
    <xf numFmtId="0" fontId="1" fillId="0" borderId="1" xfId="5" applyFont="1" applyBorder="1" applyAlignment="1">
      <alignment horizontal="justify"/>
    </xf>
    <xf numFmtId="164" fontId="1" fillId="0" borderId="1" xfId="5" applyNumberFormat="1" applyFont="1" applyBorder="1" applyAlignment="1">
      <alignment horizontal="justify"/>
    </xf>
    <xf numFmtId="4" fontId="1" fillId="0" borderId="1" xfId="5" applyNumberFormat="1" applyFont="1" applyBorder="1" applyAlignment="1">
      <alignment horizontal="justify"/>
    </xf>
    <xf numFmtId="164" fontId="13" fillId="0" borderId="1" xfId="5" applyNumberFormat="1" applyFont="1" applyBorder="1" applyAlignment="1">
      <alignment horizontal="justify"/>
    </xf>
    <xf numFmtId="0" fontId="17" fillId="0" borderId="0" xfId="0" applyFont="1"/>
    <xf numFmtId="0" fontId="18" fillId="0" borderId="0" xfId="5" applyFont="1"/>
    <xf numFmtId="0" fontId="18" fillId="0" borderId="0" xfId="5" applyFont="1" applyFill="1"/>
    <xf numFmtId="0" fontId="6" fillId="0" borderId="0" xfId="0" applyFont="1"/>
    <xf numFmtId="0" fontId="1" fillId="2" borderId="1" xfId="7" applyFont="1" applyFill="1" applyBorder="1" applyAlignment="1">
      <alignment horizontal="justify"/>
    </xf>
    <xf numFmtId="49" fontId="1" fillId="2" borderId="1" xfId="7" applyNumberFormat="1" applyFont="1" applyFill="1" applyBorder="1" applyAlignment="1">
      <alignment horizontal="justify"/>
    </xf>
    <xf numFmtId="0" fontId="1" fillId="2" borderId="1" xfId="7" applyFont="1" applyFill="1" applyBorder="1" applyAlignment="1">
      <alignment horizontal="center"/>
    </xf>
    <xf numFmtId="49" fontId="1" fillId="2" borderId="1" xfId="7" applyNumberFormat="1" applyFont="1" applyFill="1" applyBorder="1" applyAlignment="1">
      <alignment horizontal="justify" wrapText="1"/>
    </xf>
    <xf numFmtId="49" fontId="16" fillId="2" borderId="1" xfId="7" applyNumberFormat="1" applyFont="1" applyFill="1" applyBorder="1" applyAlignment="1">
      <alignment horizontal="justify"/>
    </xf>
    <xf numFmtId="164" fontId="1" fillId="2" borderId="1" xfId="7" applyNumberFormat="1" applyFont="1" applyFill="1" applyBorder="1" applyAlignment="1">
      <alignment horizontal="justify"/>
    </xf>
    <xf numFmtId="4" fontId="1" fillId="2" borderId="1" xfId="7" applyNumberFormat="1" applyFont="1" applyFill="1" applyBorder="1" applyAlignment="1">
      <alignment horizontal="justify"/>
    </xf>
    <xf numFmtId="0" fontId="1" fillId="0" borderId="1" xfId="7" applyFont="1" applyBorder="1" applyAlignment="1">
      <alignment horizontal="justify"/>
    </xf>
    <xf numFmtId="49" fontId="1" fillId="0" borderId="1" xfId="7" applyNumberFormat="1" applyFont="1" applyBorder="1" applyAlignment="1">
      <alignment horizontal="left" wrapText="1"/>
    </xf>
    <xf numFmtId="2" fontId="1" fillId="0" borderId="1" xfId="7" applyNumberFormat="1" applyFont="1" applyBorder="1" applyAlignment="1">
      <alignment horizontal="justify"/>
    </xf>
    <xf numFmtId="4" fontId="1" fillId="0" borderId="1" xfId="7" applyNumberFormat="1" applyFont="1" applyBorder="1" applyAlignment="1">
      <alignment horizontal="justify"/>
    </xf>
    <xf numFmtId="0" fontId="13" fillId="0" borderId="0" xfId="0" applyNumberFormat="1" applyFont="1" applyAlignment="1">
      <alignment horizontal="left" wrapText="1"/>
    </xf>
    <xf numFmtId="164" fontId="1" fillId="0" borderId="1" xfId="7" applyNumberFormat="1" applyFont="1" applyBorder="1" applyAlignment="1">
      <alignment horizontal="justify"/>
    </xf>
    <xf numFmtId="0" fontId="1" fillId="0" borderId="1" xfId="7" applyFont="1" applyBorder="1" applyAlignment="1">
      <alignment horizontal="left" wrapText="1"/>
    </xf>
    <xf numFmtId="0" fontId="1" fillId="2" borderId="1" xfId="3" applyFont="1" applyFill="1" applyBorder="1" applyAlignment="1">
      <alignment horizontal="left"/>
    </xf>
    <xf numFmtId="49" fontId="1" fillId="2" borderId="1" xfId="3" applyNumberFormat="1" applyFont="1" applyFill="1" applyBorder="1" applyAlignment="1">
      <alignment horizontal="left"/>
    </xf>
    <xf numFmtId="49" fontId="1" fillId="2" borderId="1" xfId="3" applyNumberFormat="1" applyFont="1" applyFill="1" applyBorder="1" applyAlignment="1">
      <alignment horizontal="left" wrapText="1"/>
    </xf>
    <xf numFmtId="49" fontId="16" fillId="2" borderId="1" xfId="3" applyNumberFormat="1" applyFont="1" applyFill="1" applyBorder="1" applyAlignment="1">
      <alignment horizontal="left"/>
    </xf>
    <xf numFmtId="164" fontId="1" fillId="2" borderId="1" xfId="3" applyNumberFormat="1" applyFont="1" applyFill="1" applyBorder="1" applyAlignment="1">
      <alignment horizontal="left"/>
    </xf>
    <xf numFmtId="4" fontId="1" fillId="2" borderId="1" xfId="3" applyNumberFormat="1" applyFont="1" applyFill="1" applyBorder="1" applyAlignment="1">
      <alignment horizontal="left"/>
    </xf>
    <xf numFmtId="0" fontId="1" fillId="0" borderId="1" xfId="3" applyFont="1" applyBorder="1" applyAlignment="1">
      <alignment horizontal="left"/>
    </xf>
    <xf numFmtId="49" fontId="1" fillId="0" borderId="1" xfId="3" applyNumberFormat="1" applyFont="1" applyBorder="1" applyAlignment="1">
      <alignment horizontal="left" wrapText="1"/>
    </xf>
    <xf numFmtId="164" fontId="1" fillId="0" borderId="1" xfId="3" applyNumberFormat="1" applyFont="1" applyBorder="1" applyAlignment="1">
      <alignment horizontal="left"/>
    </xf>
    <xf numFmtId="4" fontId="1" fillId="0" borderId="1" xfId="3" applyNumberFormat="1" applyFont="1" applyBorder="1" applyAlignment="1">
      <alignment horizontal="left"/>
    </xf>
    <xf numFmtId="0" fontId="1" fillId="0" borderId="0" xfId="3" applyFont="1" applyBorder="1" applyAlignment="1">
      <alignment horizontal="left"/>
    </xf>
    <xf numFmtId="164" fontId="1" fillId="0" borderId="0" xfId="3" applyNumberFormat="1" applyFont="1" applyBorder="1" applyAlignment="1">
      <alignment horizontal="left"/>
    </xf>
    <xf numFmtId="4" fontId="1" fillId="0" borderId="0" xfId="3" applyNumberFormat="1" applyFont="1" applyBorder="1" applyAlignment="1">
      <alignment horizontal="left"/>
    </xf>
    <xf numFmtId="0" fontId="2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1" fillId="2" borderId="1" xfId="17" applyFont="1" applyFill="1" applyBorder="1" applyAlignment="1">
      <alignment horizontal="justify"/>
    </xf>
    <xf numFmtId="49" fontId="1" fillId="2" borderId="1" xfId="17" applyNumberFormat="1" applyFont="1" applyFill="1" applyBorder="1" applyAlignment="1">
      <alignment horizontal="justify"/>
    </xf>
    <xf numFmtId="0" fontId="1" fillId="2" borderId="1" xfId="17" applyFont="1" applyFill="1" applyBorder="1" applyAlignment="1">
      <alignment horizontal="center"/>
    </xf>
    <xf numFmtId="49" fontId="1" fillId="2" borderId="1" xfId="17" applyNumberFormat="1" applyFont="1" applyFill="1" applyBorder="1" applyAlignment="1">
      <alignment horizontal="justify" wrapText="1"/>
    </xf>
    <xf numFmtId="49" fontId="16" fillId="2" borderId="1" xfId="17" applyNumberFormat="1" applyFont="1" applyFill="1" applyBorder="1" applyAlignment="1">
      <alignment horizontal="justify"/>
    </xf>
    <xf numFmtId="164" fontId="1" fillId="2" borderId="1" xfId="17" applyNumberFormat="1" applyFont="1" applyFill="1" applyBorder="1" applyAlignment="1">
      <alignment horizontal="justify"/>
    </xf>
    <xf numFmtId="4" fontId="1" fillId="2" borderId="1" xfId="17" applyNumberFormat="1" applyFont="1" applyFill="1" applyBorder="1" applyAlignment="1">
      <alignment horizontal="justify"/>
    </xf>
    <xf numFmtId="0" fontId="1" fillId="0" borderId="1" xfId="17" applyFont="1" applyBorder="1" applyAlignment="1">
      <alignment horizontal="center"/>
    </xf>
    <xf numFmtId="0" fontId="1" fillId="0" borderId="1" xfId="17" applyFont="1" applyBorder="1" applyAlignment="1">
      <alignment horizontal="justify"/>
    </xf>
    <xf numFmtId="49" fontId="1" fillId="0" borderId="1" xfId="17" applyNumberFormat="1" applyFont="1" applyBorder="1" applyAlignment="1">
      <alignment horizontal="left" wrapText="1"/>
    </xf>
    <xf numFmtId="164" fontId="13" fillId="0" borderId="1" xfId="17" applyNumberFormat="1" applyFont="1" applyBorder="1" applyAlignment="1">
      <alignment horizontal="justify"/>
    </xf>
    <xf numFmtId="4" fontId="1" fillId="0" borderId="1" xfId="17" applyNumberFormat="1" applyFont="1" applyBorder="1" applyAlignment="1">
      <alignment horizontal="justify"/>
    </xf>
    <xf numFmtId="164" fontId="1" fillId="0" borderId="1" xfId="17" applyNumberFormat="1" applyFont="1" applyBorder="1" applyAlignment="1">
      <alignment horizontal="justify"/>
    </xf>
    <xf numFmtId="0" fontId="1" fillId="0" borderId="1" xfId="17" applyFont="1" applyBorder="1" applyAlignment="1">
      <alignment horizontal="justify" wrapText="1"/>
    </xf>
    <xf numFmtId="0" fontId="1" fillId="2" borderId="1" xfId="11" applyFont="1" applyFill="1" applyBorder="1" applyAlignment="1">
      <alignment horizontal="left"/>
    </xf>
    <xf numFmtId="0" fontId="1" fillId="2" borderId="1" xfId="10" applyFont="1" applyFill="1" applyBorder="1" applyAlignment="1">
      <alignment horizontal="center"/>
    </xf>
    <xf numFmtId="49" fontId="1" fillId="2" borderId="1" xfId="10" applyNumberFormat="1" applyFont="1" applyFill="1" applyBorder="1" applyAlignment="1">
      <alignment horizontal="center"/>
    </xf>
    <xf numFmtId="49" fontId="1" fillId="2" borderId="1" xfId="11" applyNumberFormat="1" applyFont="1" applyFill="1" applyBorder="1" applyAlignment="1">
      <alignment horizontal="center" wrapText="1"/>
    </xf>
    <xf numFmtId="49" fontId="16" fillId="2" borderId="1" xfId="11" applyNumberFormat="1" applyFont="1" applyFill="1" applyBorder="1" applyAlignment="1">
      <alignment horizontal="left"/>
    </xf>
    <xf numFmtId="164" fontId="1" fillId="2" borderId="1" xfId="11" applyNumberFormat="1" applyFont="1" applyFill="1" applyBorder="1" applyAlignment="1">
      <alignment horizontal="left"/>
    </xf>
    <xf numFmtId="4" fontId="1" fillId="2" borderId="1" xfId="11" applyNumberFormat="1" applyFont="1" applyFill="1" applyBorder="1" applyAlignment="1">
      <alignment horizontal="left"/>
    </xf>
    <xf numFmtId="0" fontId="1" fillId="0" borderId="1" xfId="11" applyFont="1" applyBorder="1" applyAlignment="1">
      <alignment horizontal="left"/>
    </xf>
    <xf numFmtId="0" fontId="1" fillId="0" borderId="1" xfId="11" applyFont="1" applyBorder="1" applyAlignment="1">
      <alignment horizontal="left" wrapText="1"/>
    </xf>
    <xf numFmtId="49" fontId="1" fillId="0" borderId="1" xfId="11" applyNumberFormat="1" applyFont="1" applyBorder="1" applyAlignment="1">
      <alignment horizontal="left" wrapText="1"/>
    </xf>
    <xf numFmtId="164" fontId="1" fillId="0" borderId="1" xfId="11" applyNumberFormat="1" applyFont="1" applyFill="1" applyBorder="1" applyAlignment="1">
      <alignment horizontal="left"/>
    </xf>
    <xf numFmtId="4" fontId="1" fillId="0" borderId="1" xfId="11" applyNumberFormat="1" applyFont="1" applyBorder="1" applyAlignment="1">
      <alignment horizontal="left"/>
    </xf>
    <xf numFmtId="0" fontId="1" fillId="2" borderId="1" xfId="16" applyFont="1" applyFill="1" applyBorder="1" applyAlignment="1">
      <alignment horizontal="left"/>
    </xf>
    <xf numFmtId="0" fontId="1" fillId="2" borderId="1" xfId="16" applyFont="1" applyFill="1" applyBorder="1" applyAlignment="1">
      <alignment horizontal="justify"/>
    </xf>
    <xf numFmtId="49" fontId="1" fillId="2" borderId="1" xfId="16" applyNumberFormat="1" applyFont="1" applyFill="1" applyBorder="1" applyAlignment="1">
      <alignment horizontal="justify"/>
    </xf>
    <xf numFmtId="0" fontId="1" fillId="2" borderId="1" xfId="16" applyFont="1" applyFill="1" applyBorder="1" applyAlignment="1">
      <alignment horizontal="center"/>
    </xf>
    <xf numFmtId="49" fontId="1" fillId="2" borderId="1" xfId="16" applyNumberFormat="1" applyFont="1" applyFill="1" applyBorder="1" applyAlignment="1">
      <alignment horizontal="justify" wrapText="1"/>
    </xf>
    <xf numFmtId="49" fontId="16" fillId="2" borderId="1" xfId="16" applyNumberFormat="1" applyFont="1" applyFill="1" applyBorder="1" applyAlignment="1">
      <alignment horizontal="justify"/>
    </xf>
    <xf numFmtId="164" fontId="1" fillId="2" borderId="1" xfId="16" applyNumberFormat="1" applyFont="1" applyFill="1" applyBorder="1" applyAlignment="1">
      <alignment horizontal="justify"/>
    </xf>
    <xf numFmtId="4" fontId="1" fillId="2" borderId="1" xfId="16" applyNumberFormat="1" applyFont="1" applyFill="1" applyBorder="1" applyAlignment="1">
      <alignment horizontal="justify"/>
    </xf>
    <xf numFmtId="0" fontId="1" fillId="0" borderId="1" xfId="16" applyFont="1" applyBorder="1" applyAlignment="1">
      <alignment horizontal="left"/>
    </xf>
    <xf numFmtId="0" fontId="1" fillId="0" borderId="1" xfId="16" applyFont="1" applyBorder="1" applyAlignment="1">
      <alignment horizontal="left" wrapText="1"/>
    </xf>
    <xf numFmtId="49" fontId="1" fillId="0" borderId="1" xfId="16" applyNumberFormat="1" applyFont="1" applyBorder="1" applyAlignment="1">
      <alignment horizontal="left" wrapText="1"/>
    </xf>
    <xf numFmtId="0" fontId="1" fillId="0" borderId="1" xfId="16" applyFont="1" applyBorder="1" applyAlignment="1">
      <alignment horizontal="justify"/>
    </xf>
    <xf numFmtId="164" fontId="1" fillId="0" borderId="1" xfId="16" applyNumberFormat="1" applyFont="1" applyBorder="1" applyAlignment="1">
      <alignment horizontal="justify"/>
    </xf>
    <xf numFmtId="4" fontId="1" fillId="0" borderId="1" xfId="16" applyNumberFormat="1" applyFont="1" applyBorder="1" applyAlignment="1">
      <alignment horizontal="justify"/>
    </xf>
    <xf numFmtId="2" fontId="3" fillId="0" borderId="0" xfId="0" applyNumberFormat="1" applyFont="1" applyAlignment="1">
      <alignment horizontal="left"/>
    </xf>
    <xf numFmtId="0" fontId="1" fillId="0" borderId="1" xfId="7" applyFont="1" applyBorder="1" applyAlignment="1">
      <alignment horizontal="left"/>
    </xf>
    <xf numFmtId="49" fontId="1" fillId="0" borderId="1" xfId="7" applyNumberFormat="1" applyFont="1" applyBorder="1" applyAlignment="1">
      <alignment wrapText="1"/>
    </xf>
    <xf numFmtId="164" fontId="1" fillId="0" borderId="1" xfId="7" applyNumberFormat="1" applyFont="1" applyBorder="1" applyAlignment="1">
      <alignment horizontal="left"/>
    </xf>
    <xf numFmtId="4" fontId="1" fillId="0" borderId="1" xfId="7" applyNumberFormat="1" applyFont="1" applyBorder="1" applyAlignment="1">
      <alignment horizontal="left"/>
    </xf>
    <xf numFmtId="4" fontId="3" fillId="0" borderId="0" xfId="0" applyNumberFormat="1" applyFont="1" applyAlignment="1">
      <alignment horizontal="left"/>
    </xf>
    <xf numFmtId="0" fontId="23" fillId="0" borderId="0" xfId="0" applyFont="1"/>
    <xf numFmtId="49" fontId="1" fillId="0" borderId="1" xfId="6" applyNumberFormat="1" applyFont="1" applyBorder="1" applyAlignment="1">
      <alignment horizontal="justify" wrapText="1"/>
    </xf>
    <xf numFmtId="0" fontId="1" fillId="0" borderId="1" xfId="6" applyFont="1" applyBorder="1" applyAlignment="1">
      <alignment horizontal="justify"/>
    </xf>
    <xf numFmtId="164" fontId="1" fillId="0" borderId="1" xfId="6" applyNumberFormat="1" applyFont="1" applyBorder="1" applyAlignment="1">
      <alignment horizontal="justify"/>
    </xf>
    <xf numFmtId="4" fontId="1" fillId="0" borderId="1" xfId="6" applyNumberFormat="1" applyFont="1" applyBorder="1" applyAlignment="1">
      <alignment horizontal="justify"/>
    </xf>
    <xf numFmtId="0" fontId="4" fillId="0" borderId="0" xfId="0" applyFont="1" applyAlignment="1">
      <alignment horizontal="center"/>
    </xf>
    <xf numFmtId="0" fontId="1" fillId="0" borderId="4" xfId="11" applyFont="1" applyBorder="1" applyAlignment="1">
      <alignment horizontal="left"/>
    </xf>
    <xf numFmtId="0" fontId="1" fillId="0" borderId="4" xfId="11" applyFont="1" applyBorder="1" applyAlignment="1">
      <alignment horizontal="left" wrapText="1"/>
    </xf>
    <xf numFmtId="49" fontId="1" fillId="0" borderId="4" xfId="11" applyNumberFormat="1" applyFont="1" applyBorder="1" applyAlignment="1">
      <alignment horizontal="left" wrapText="1"/>
    </xf>
    <xf numFmtId="164" fontId="1" fillId="0" borderId="4" xfId="11" applyNumberFormat="1" applyFont="1" applyFill="1" applyBorder="1" applyAlignment="1">
      <alignment horizontal="left"/>
    </xf>
    <xf numFmtId="4" fontId="1" fillId="0" borderId="4" xfId="11" applyNumberFormat="1" applyFont="1" applyBorder="1" applyAlignment="1">
      <alignment horizontal="left"/>
    </xf>
    <xf numFmtId="0" fontId="2" fillId="4" borderId="5" xfId="0" applyFont="1" applyFill="1" applyBorder="1" applyAlignment="1">
      <alignment horizontal="left"/>
    </xf>
    <xf numFmtId="4" fontId="2" fillId="4" borderId="5" xfId="0" applyNumberFormat="1" applyFont="1" applyFill="1" applyBorder="1" applyAlignment="1">
      <alignment horizontal="left"/>
    </xf>
    <xf numFmtId="0" fontId="1" fillId="2" borderId="1" xfId="10" applyFont="1" applyFill="1" applyBorder="1" applyAlignment="1">
      <alignment horizontal="justify"/>
    </xf>
    <xf numFmtId="49" fontId="1" fillId="2" borderId="1" xfId="10" applyNumberFormat="1" applyFont="1" applyFill="1" applyBorder="1" applyAlignment="1">
      <alignment horizontal="justify"/>
    </xf>
    <xf numFmtId="49" fontId="1" fillId="2" borderId="1" xfId="10" applyNumberFormat="1" applyFont="1" applyFill="1" applyBorder="1" applyAlignment="1">
      <alignment horizontal="justify" wrapText="1"/>
    </xf>
    <xf numFmtId="49" fontId="16" fillId="2" borderId="1" xfId="10" applyNumberFormat="1" applyFont="1" applyFill="1" applyBorder="1" applyAlignment="1">
      <alignment horizontal="justify"/>
    </xf>
    <xf numFmtId="164" fontId="1" fillId="2" borderId="1" xfId="10" applyNumberFormat="1" applyFont="1" applyFill="1" applyBorder="1" applyAlignment="1">
      <alignment horizontal="justify"/>
    </xf>
    <xf numFmtId="4" fontId="1" fillId="2" borderId="1" xfId="10" applyNumberFormat="1" applyFont="1" applyFill="1" applyBorder="1" applyAlignment="1">
      <alignment horizontal="justify"/>
    </xf>
    <xf numFmtId="0" fontId="1" fillId="0" borderId="1" xfId="10" applyFont="1" applyBorder="1" applyAlignment="1">
      <alignment horizontal="center"/>
    </xf>
    <xf numFmtId="0" fontId="1" fillId="0" borderId="1" xfId="10" applyFont="1" applyBorder="1" applyAlignment="1">
      <alignment horizontal="justify" wrapText="1"/>
    </xf>
    <xf numFmtId="49" fontId="1" fillId="0" borderId="1" xfId="10" applyNumberFormat="1" applyFont="1" applyBorder="1" applyAlignment="1">
      <alignment horizontal="left" wrapText="1"/>
    </xf>
    <xf numFmtId="0" fontId="1" fillId="0" borderId="1" xfId="10" applyFont="1" applyBorder="1" applyAlignment="1">
      <alignment horizontal="justify"/>
    </xf>
    <xf numFmtId="164" fontId="13" fillId="0" borderId="1" xfId="10" applyNumberFormat="1" applyFont="1" applyBorder="1" applyAlignment="1">
      <alignment horizontal="justify"/>
    </xf>
    <xf numFmtId="4" fontId="1" fillId="0" borderId="1" xfId="10" applyNumberFormat="1" applyFont="1" applyBorder="1" applyAlignment="1">
      <alignment horizontal="justify"/>
    </xf>
    <xf numFmtId="164" fontId="1" fillId="0" borderId="1" xfId="10" applyNumberFormat="1" applyFont="1" applyBorder="1" applyAlignment="1">
      <alignment horizontal="justify"/>
    </xf>
    <xf numFmtId="0" fontId="1" fillId="0" borderId="4" xfId="10" applyFont="1" applyBorder="1" applyAlignment="1">
      <alignment horizontal="center"/>
    </xf>
    <xf numFmtId="0" fontId="1" fillId="0" borderId="4" xfId="10" applyFont="1" applyBorder="1" applyAlignment="1">
      <alignment horizontal="justify"/>
    </xf>
    <xf numFmtId="49" fontId="1" fillId="0" borderId="4" xfId="10" applyNumberFormat="1" applyFont="1" applyBorder="1" applyAlignment="1">
      <alignment horizontal="left" wrapText="1"/>
    </xf>
    <xf numFmtId="164" fontId="1" fillId="0" borderId="4" xfId="10" applyNumberFormat="1" applyFont="1" applyBorder="1" applyAlignment="1">
      <alignment horizontal="justify"/>
    </xf>
    <xf numFmtId="4" fontId="1" fillId="0" borderId="4" xfId="10" applyNumberFormat="1" applyFont="1" applyBorder="1" applyAlignment="1">
      <alignment horizontal="justify"/>
    </xf>
    <xf numFmtId="4" fontId="11" fillId="4" borderId="5" xfId="10" applyNumberFormat="1" applyFont="1" applyFill="1" applyBorder="1"/>
    <xf numFmtId="164" fontId="11" fillId="4" borderId="5" xfId="15" applyNumberFormat="1" applyFont="1" applyFill="1" applyBorder="1" applyAlignment="1">
      <alignment horizontal="justify"/>
    </xf>
    <xf numFmtId="4" fontId="11" fillId="4" borderId="5" xfId="15" applyNumberFormat="1" applyFont="1" applyFill="1" applyBorder="1" applyAlignment="1">
      <alignment horizontal="left"/>
    </xf>
    <xf numFmtId="0" fontId="11" fillId="4" borderId="5" xfId="15" applyFont="1" applyFill="1" applyBorder="1"/>
    <xf numFmtId="0" fontId="1" fillId="2" borderId="1" xfId="15" applyFont="1" applyFill="1" applyBorder="1" applyAlignment="1">
      <alignment horizontal="justify"/>
    </xf>
    <xf numFmtId="49" fontId="1" fillId="2" borderId="1" xfId="15" applyNumberFormat="1" applyFont="1" applyFill="1" applyBorder="1" applyAlignment="1">
      <alignment horizontal="justify"/>
    </xf>
    <xf numFmtId="0" fontId="1" fillId="2" borderId="1" xfId="15" applyFont="1" applyFill="1" applyBorder="1" applyAlignment="1">
      <alignment horizontal="center"/>
    </xf>
    <xf numFmtId="49" fontId="1" fillId="2" borderId="1" xfId="15" applyNumberFormat="1" applyFont="1" applyFill="1" applyBorder="1" applyAlignment="1">
      <alignment horizontal="justify" wrapText="1"/>
    </xf>
    <xf numFmtId="49" fontId="16" fillId="2" borderId="1" xfId="15" applyNumberFormat="1" applyFont="1" applyFill="1" applyBorder="1" applyAlignment="1">
      <alignment horizontal="justify"/>
    </xf>
    <xf numFmtId="164" fontId="1" fillId="2" borderId="1" xfId="15" applyNumberFormat="1" applyFont="1" applyFill="1" applyBorder="1" applyAlignment="1">
      <alignment horizontal="justify"/>
    </xf>
    <xf numFmtId="4" fontId="1" fillId="2" borderId="1" xfId="15" applyNumberFormat="1" applyFont="1" applyFill="1" applyBorder="1" applyAlignment="1">
      <alignment horizontal="justify"/>
    </xf>
    <xf numFmtId="0" fontId="1" fillId="0" borderId="1" xfId="15" applyFont="1" applyBorder="1" applyAlignment="1">
      <alignment horizontal="center"/>
    </xf>
    <xf numFmtId="0" fontId="1" fillId="0" borderId="1" xfId="15" applyFont="1" applyBorder="1" applyAlignment="1">
      <alignment horizontal="justify" wrapText="1"/>
    </xf>
    <xf numFmtId="49" fontId="1" fillId="0" borderId="1" xfId="15" applyNumberFormat="1" applyFont="1" applyBorder="1" applyAlignment="1">
      <alignment horizontal="left" wrapText="1"/>
    </xf>
    <xf numFmtId="0" fontId="1" fillId="0" borderId="1" xfId="15" applyFont="1" applyBorder="1" applyAlignment="1">
      <alignment horizontal="justify"/>
    </xf>
    <xf numFmtId="164" fontId="1" fillId="0" borderId="1" xfId="15" applyNumberFormat="1" applyFont="1" applyBorder="1" applyAlignment="1">
      <alignment horizontal="justify"/>
    </xf>
    <xf numFmtId="4" fontId="1" fillId="0" borderId="1" xfId="15" applyNumberFormat="1" applyFont="1" applyBorder="1" applyAlignment="1">
      <alignment horizontal="justify"/>
    </xf>
    <xf numFmtId="0" fontId="1" fillId="0" borderId="4" xfId="15" applyFont="1" applyBorder="1" applyAlignment="1">
      <alignment horizontal="center"/>
    </xf>
    <xf numFmtId="0" fontId="1" fillId="0" borderId="4" xfId="15" applyFont="1" applyBorder="1" applyAlignment="1">
      <alignment horizontal="justify" wrapText="1"/>
    </xf>
    <xf numFmtId="49" fontId="1" fillId="0" borderId="4" xfId="15" applyNumberFormat="1" applyFont="1" applyBorder="1" applyAlignment="1">
      <alignment horizontal="left" wrapText="1"/>
    </xf>
    <xf numFmtId="0" fontId="1" fillId="0" borderId="4" xfId="15" applyFont="1" applyBorder="1" applyAlignment="1">
      <alignment horizontal="justify"/>
    </xf>
    <xf numFmtId="164" fontId="1" fillId="0" borderId="4" xfId="15" applyNumberFormat="1" applyFont="1" applyBorder="1" applyAlignment="1">
      <alignment horizontal="justify"/>
    </xf>
    <xf numFmtId="4" fontId="1" fillId="0" borderId="4" xfId="15" applyNumberFormat="1" applyFont="1" applyBorder="1" applyAlignment="1">
      <alignment horizontal="justify"/>
    </xf>
    <xf numFmtId="0" fontId="1" fillId="0" borderId="4" xfId="14" applyFont="1" applyBorder="1" applyAlignment="1">
      <alignment horizontal="center"/>
    </xf>
    <xf numFmtId="0" fontId="1" fillId="0" borderId="4" xfId="14" applyFont="1" applyBorder="1" applyAlignment="1">
      <alignment horizontal="justify" wrapText="1"/>
    </xf>
    <xf numFmtId="49" fontId="1" fillId="0" borderId="4" xfId="14" applyNumberFormat="1" applyFont="1" applyBorder="1" applyAlignment="1">
      <alignment wrapText="1"/>
    </xf>
    <xf numFmtId="0" fontId="1" fillId="0" borderId="4" xfId="14" applyFont="1" applyBorder="1" applyAlignment="1">
      <alignment horizontal="justify"/>
    </xf>
    <xf numFmtId="164" fontId="1" fillId="0" borderId="4" xfId="14" applyNumberFormat="1" applyFont="1" applyBorder="1" applyAlignment="1">
      <alignment horizontal="justify"/>
    </xf>
    <xf numFmtId="4" fontId="1" fillId="0" borderId="4" xfId="14" applyNumberFormat="1" applyFont="1" applyBorder="1" applyAlignment="1">
      <alignment horizontal="justify"/>
    </xf>
    <xf numFmtId="4" fontId="2" fillId="4" borderId="5" xfId="0" applyNumberFormat="1" applyFont="1" applyFill="1" applyBorder="1"/>
    <xf numFmtId="0" fontId="1" fillId="0" borderId="4" xfId="16" applyFont="1" applyBorder="1" applyAlignment="1">
      <alignment horizontal="left"/>
    </xf>
    <xf numFmtId="0" fontId="1" fillId="0" borderId="4" xfId="16" applyFont="1" applyBorder="1" applyAlignment="1">
      <alignment horizontal="left" wrapText="1"/>
    </xf>
    <xf numFmtId="49" fontId="1" fillId="0" borderId="4" xfId="16" applyNumberFormat="1" applyFont="1" applyBorder="1" applyAlignment="1">
      <alignment horizontal="left" wrapText="1"/>
    </xf>
    <xf numFmtId="0" fontId="1" fillId="0" borderId="4" xfId="16" applyFont="1" applyBorder="1" applyAlignment="1">
      <alignment horizontal="justify"/>
    </xf>
    <xf numFmtId="164" fontId="1" fillId="0" borderId="4" xfId="16" applyNumberFormat="1" applyFont="1" applyBorder="1" applyAlignment="1">
      <alignment horizontal="justify"/>
    </xf>
    <xf numFmtId="4" fontId="1" fillId="0" borderId="4" xfId="16" applyNumberFormat="1" applyFont="1" applyBorder="1" applyAlignment="1">
      <alignment horizontal="justify"/>
    </xf>
    <xf numFmtId="0" fontId="11" fillId="4" borderId="5" xfId="16" applyFont="1" applyFill="1" applyBorder="1"/>
    <xf numFmtId="4" fontId="11" fillId="4" borderId="5" xfId="16" applyNumberFormat="1" applyFont="1" applyFill="1" applyBorder="1"/>
    <xf numFmtId="0" fontId="4" fillId="0" borderId="4" xfId="0" applyFont="1" applyBorder="1"/>
    <xf numFmtId="0" fontId="6" fillId="2" borderId="4" xfId="0" applyFont="1" applyFill="1" applyBorder="1" applyAlignment="1">
      <alignment wrapText="1"/>
    </xf>
    <xf numFmtId="0" fontId="12" fillId="0" borderId="4" xfId="0" applyFont="1" applyBorder="1"/>
    <xf numFmtId="0" fontId="2" fillId="4" borderId="5" xfId="0" applyFont="1" applyFill="1" applyBorder="1"/>
    <xf numFmtId="0" fontId="4" fillId="0" borderId="4" xfId="0" applyFont="1" applyBorder="1" applyAlignment="1">
      <alignment horizontal="left"/>
    </xf>
    <xf numFmtId="0" fontId="1" fillId="0" borderId="4" xfId="3" applyFont="1" applyBorder="1" applyAlignment="1">
      <alignment horizontal="left"/>
    </xf>
    <xf numFmtId="49" fontId="1" fillId="0" borderId="4" xfId="3" applyNumberFormat="1" applyFont="1" applyBorder="1" applyAlignment="1">
      <alignment horizontal="left" wrapText="1"/>
    </xf>
    <xf numFmtId="0" fontId="12" fillId="0" borderId="4" xfId="0" applyFont="1" applyBorder="1" applyAlignment="1">
      <alignment horizontal="left"/>
    </xf>
    <xf numFmtId="0" fontId="1" fillId="0" borderId="4" xfId="5" applyFont="1" applyBorder="1" applyAlignment="1">
      <alignment horizontal="left"/>
    </xf>
    <xf numFmtId="0" fontId="1" fillId="0" borderId="4" xfId="5" applyFont="1" applyBorder="1" applyAlignment="1">
      <alignment horizontal="left" wrapText="1"/>
    </xf>
    <xf numFmtId="49" fontId="1" fillId="0" borderId="4" xfId="5" applyNumberFormat="1" applyFont="1" applyBorder="1" applyAlignment="1">
      <alignment horizontal="justify" wrapText="1"/>
    </xf>
    <xf numFmtId="0" fontId="1" fillId="0" borderId="4" xfId="5" applyFont="1" applyBorder="1" applyAlignment="1">
      <alignment horizontal="justify"/>
    </xf>
    <xf numFmtId="164" fontId="1" fillId="0" borderId="4" xfId="5" applyNumberFormat="1" applyFont="1" applyBorder="1" applyAlignment="1">
      <alignment horizontal="justify"/>
    </xf>
    <xf numFmtId="4" fontId="1" fillId="0" borderId="4" xfId="5" applyNumberFormat="1" applyFont="1" applyBorder="1" applyAlignment="1">
      <alignment horizontal="justify"/>
    </xf>
    <xf numFmtId="164" fontId="11" fillId="4" borderId="5" xfId="5" applyNumberFormat="1" applyFont="1" applyFill="1" applyBorder="1" applyAlignment="1">
      <alignment horizontal="justify"/>
    </xf>
    <xf numFmtId="4" fontId="11" fillId="4" borderId="5" xfId="5" applyNumberFormat="1" applyFont="1" applyFill="1" applyBorder="1" applyAlignment="1">
      <alignment horizontal="left"/>
    </xf>
    <xf numFmtId="0" fontId="21" fillId="4" borderId="5" xfId="0" applyFont="1" applyFill="1" applyBorder="1"/>
    <xf numFmtId="4" fontId="6" fillId="4" borderId="5" xfId="0" applyNumberFormat="1" applyFont="1" applyFill="1" applyBorder="1" applyAlignment="1">
      <alignment horizontal="left"/>
    </xf>
    <xf numFmtId="0" fontId="6" fillId="0" borderId="4" xfId="0" applyFont="1" applyBorder="1" applyAlignment="1">
      <alignment horizontal="left"/>
    </xf>
    <xf numFmtId="0" fontId="2" fillId="2" borderId="4" xfId="0" applyFont="1" applyFill="1" applyBorder="1" applyAlignment="1">
      <alignment horizontal="justify"/>
    </xf>
    <xf numFmtId="0" fontId="4" fillId="0" borderId="4" xfId="0" applyFont="1" applyBorder="1" applyAlignment="1">
      <alignment horizontal="justify"/>
    </xf>
    <xf numFmtId="0" fontId="1" fillId="0" borderId="1" xfId="6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4" xfId="7" applyFont="1" applyBorder="1" applyAlignment="1">
      <alignment horizontal="justify"/>
    </xf>
    <xf numFmtId="0" fontId="1" fillId="0" borderId="4" xfId="7" applyFont="1" applyBorder="1" applyAlignment="1">
      <alignment horizontal="justify" wrapText="1"/>
    </xf>
    <xf numFmtId="49" fontId="1" fillId="0" borderId="4" xfId="7" applyNumberFormat="1" applyFont="1" applyBorder="1" applyAlignment="1">
      <alignment horizontal="left" wrapText="1"/>
    </xf>
    <xf numFmtId="164" fontId="1" fillId="0" borderId="4" xfId="7" applyNumberFormat="1" applyFont="1" applyBorder="1" applyAlignment="1">
      <alignment horizontal="justify"/>
    </xf>
    <xf numFmtId="4" fontId="1" fillId="0" borderId="4" xfId="7" applyNumberFormat="1" applyFont="1" applyBorder="1" applyAlignment="1">
      <alignment horizontal="justify"/>
    </xf>
    <xf numFmtId="0" fontId="1" fillId="2" borderId="1" xfId="2" applyFont="1" applyFill="1" applyBorder="1" applyAlignment="1">
      <alignment horizontal="justify"/>
    </xf>
    <xf numFmtId="49" fontId="1" fillId="2" borderId="1" xfId="2" applyNumberFormat="1" applyFont="1" applyFill="1" applyBorder="1" applyAlignment="1">
      <alignment horizontal="justify"/>
    </xf>
    <xf numFmtId="0" fontId="1" fillId="2" borderId="1" xfId="2" applyFont="1" applyFill="1" applyBorder="1" applyAlignment="1">
      <alignment horizontal="center"/>
    </xf>
    <xf numFmtId="49" fontId="1" fillId="2" borderId="1" xfId="2" applyNumberFormat="1" applyFont="1" applyFill="1" applyBorder="1" applyAlignment="1">
      <alignment horizontal="justify" wrapText="1"/>
    </xf>
    <xf numFmtId="49" fontId="19" fillId="2" borderId="1" xfId="2" applyNumberFormat="1" applyFont="1" applyFill="1" applyBorder="1" applyAlignment="1">
      <alignment horizontal="center"/>
    </xf>
    <xf numFmtId="164" fontId="1" fillId="2" borderId="1" xfId="2" applyNumberFormat="1" applyFont="1" applyFill="1" applyBorder="1" applyAlignment="1">
      <alignment horizontal="justify"/>
    </xf>
    <xf numFmtId="4" fontId="1" fillId="2" borderId="1" xfId="2" applyNumberFormat="1" applyFont="1" applyFill="1" applyBorder="1" applyAlignment="1">
      <alignment horizontal="justify"/>
    </xf>
    <xf numFmtId="0" fontId="1" fillId="3" borderId="1" xfId="2" applyFont="1" applyFill="1" applyBorder="1" applyAlignment="1">
      <alignment horizontal="justify"/>
    </xf>
    <xf numFmtId="49" fontId="11" fillId="2" borderId="1" xfId="2" applyNumberFormat="1" applyFont="1" applyFill="1" applyBorder="1" applyAlignment="1">
      <alignment horizontal="left"/>
    </xf>
    <xf numFmtId="164" fontId="1" fillId="3" borderId="1" xfId="2" applyNumberFormat="1" applyFont="1" applyFill="1" applyBorder="1" applyAlignment="1">
      <alignment horizontal="justify"/>
    </xf>
    <xf numFmtId="4" fontId="1" fillId="3" borderId="1" xfId="2" applyNumberFormat="1" applyFont="1" applyFill="1" applyBorder="1" applyAlignment="1">
      <alignment horizontal="justify"/>
    </xf>
    <xf numFmtId="0" fontId="1" fillId="0" borderId="1" xfId="2" applyFont="1" applyBorder="1" applyAlignment="1">
      <alignment horizontal="center"/>
    </xf>
    <xf numFmtId="0" fontId="1" fillId="0" borderId="1" xfId="2" applyFont="1" applyBorder="1" applyAlignment="1">
      <alignment horizontal="justify"/>
    </xf>
    <xf numFmtId="49" fontId="1" fillId="0" borderId="1" xfId="2" applyNumberFormat="1" applyFont="1" applyBorder="1" applyAlignment="1">
      <alignment horizontal="justify" vertical="center"/>
    </xf>
    <xf numFmtId="164" fontId="1" fillId="0" borderId="1" xfId="2" applyNumberFormat="1" applyFont="1" applyBorder="1" applyAlignment="1">
      <alignment horizontal="justify"/>
    </xf>
    <xf numFmtId="4" fontId="1" fillId="0" borderId="1" xfId="2" applyNumberFormat="1" applyFont="1" applyBorder="1" applyAlignment="1">
      <alignment horizontal="justify"/>
    </xf>
    <xf numFmtId="49" fontId="1" fillId="0" borderId="1" xfId="2" applyNumberFormat="1" applyFont="1" applyBorder="1" applyAlignment="1">
      <alignment horizontal="justify"/>
    </xf>
    <xf numFmtId="49" fontId="19" fillId="2" borderId="0" xfId="2" applyNumberFormat="1" applyFont="1" applyFill="1" applyBorder="1" applyAlignment="1">
      <alignment horizontal="center"/>
    </xf>
    <xf numFmtId="0" fontId="19" fillId="2" borderId="0" xfId="2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/>
    </xf>
    <xf numFmtId="0" fontId="4" fillId="0" borderId="0" xfId="0" applyFont="1" applyFill="1"/>
    <xf numFmtId="0" fontId="1" fillId="0" borderId="0" xfId="2" applyFont="1" applyBorder="1" applyAlignment="1">
      <alignment horizontal="center"/>
    </xf>
    <xf numFmtId="0" fontId="1" fillId="0" borderId="0" xfId="2" applyFont="1" applyBorder="1" applyAlignment="1">
      <alignment horizontal="justify"/>
    </xf>
    <xf numFmtId="49" fontId="1" fillId="0" borderId="0" xfId="2" applyNumberFormat="1" applyFont="1" applyBorder="1" applyAlignment="1">
      <alignment horizontal="justify"/>
    </xf>
    <xf numFmtId="164" fontId="1" fillId="0" borderId="0" xfId="2" applyNumberFormat="1" applyFont="1" applyBorder="1" applyAlignment="1">
      <alignment horizontal="justify"/>
    </xf>
    <xf numFmtId="4" fontId="1" fillId="0" borderId="0" xfId="2" applyNumberFormat="1" applyFont="1" applyBorder="1" applyAlignment="1">
      <alignment horizontal="justify"/>
    </xf>
    <xf numFmtId="0" fontId="4" fillId="0" borderId="0" xfId="0" applyFont="1" applyFill="1" applyBorder="1"/>
    <xf numFmtId="0" fontId="1" fillId="0" borderId="4" xfId="13" applyFont="1" applyBorder="1" applyAlignment="1">
      <alignment horizontal="left"/>
    </xf>
    <xf numFmtId="0" fontId="1" fillId="0" borderId="4" xfId="13" applyFont="1" applyBorder="1" applyAlignment="1">
      <alignment horizontal="left" wrapText="1"/>
    </xf>
    <xf numFmtId="49" fontId="1" fillId="0" borderId="4" xfId="13" applyNumberFormat="1" applyFont="1" applyBorder="1" applyAlignment="1">
      <alignment horizontal="left" wrapText="1"/>
    </xf>
    <xf numFmtId="164" fontId="1" fillId="0" borderId="4" xfId="13" applyNumberFormat="1" applyFont="1" applyBorder="1" applyAlignment="1">
      <alignment horizontal="left"/>
    </xf>
    <xf numFmtId="4" fontId="1" fillId="0" borderId="12" xfId="13" applyNumberFormat="1" applyFont="1" applyBorder="1" applyAlignment="1">
      <alignment horizontal="left"/>
    </xf>
    <xf numFmtId="0" fontId="1" fillId="0" borderId="4" xfId="4" applyFont="1" applyBorder="1" applyAlignment="1">
      <alignment horizontal="left"/>
    </xf>
    <xf numFmtId="0" fontId="1" fillId="0" borderId="4" xfId="4" applyFont="1" applyBorder="1" applyAlignment="1">
      <alignment horizontal="left" wrapText="1"/>
    </xf>
    <xf numFmtId="49" fontId="1" fillId="0" borderId="4" xfId="4" applyNumberFormat="1" applyFont="1" applyBorder="1" applyAlignment="1">
      <alignment horizontal="left" wrapText="1"/>
    </xf>
    <xf numFmtId="164" fontId="1" fillId="0" borderId="4" xfId="4" applyNumberFormat="1" applyFont="1" applyBorder="1" applyAlignment="1">
      <alignment horizontal="left"/>
    </xf>
    <xf numFmtId="4" fontId="1" fillId="0" borderId="4" xfId="4" applyNumberFormat="1" applyFont="1" applyBorder="1" applyAlignment="1">
      <alignment horizontal="left"/>
    </xf>
    <xf numFmtId="164" fontId="1" fillId="0" borderId="1" xfId="1" applyNumberFormat="1" applyFont="1" applyBorder="1" applyAlignment="1">
      <alignment horizontal="left"/>
    </xf>
    <xf numFmtId="0" fontId="1" fillId="0" borderId="4" xfId="1" applyFont="1" applyBorder="1" applyAlignment="1">
      <alignment horizontal="left"/>
    </xf>
    <xf numFmtId="0" fontId="1" fillId="0" borderId="4" xfId="1" applyFont="1" applyBorder="1" applyAlignment="1">
      <alignment horizontal="left" wrapText="1"/>
    </xf>
    <xf numFmtId="49" fontId="1" fillId="0" borderId="4" xfId="1" applyNumberFormat="1" applyFont="1" applyBorder="1" applyAlignment="1">
      <alignment wrapText="1"/>
    </xf>
    <xf numFmtId="164" fontId="13" fillId="0" borderId="4" xfId="1" applyNumberFormat="1" applyFont="1" applyBorder="1" applyAlignment="1">
      <alignment horizontal="left"/>
    </xf>
    <xf numFmtId="4" fontId="1" fillId="0" borderId="4" xfId="1" applyNumberFormat="1" applyFont="1" applyBorder="1" applyAlignment="1">
      <alignment horizontal="left"/>
    </xf>
    <xf numFmtId="4" fontId="11" fillId="4" borderId="5" xfId="10" applyNumberFormat="1" applyFont="1" applyFill="1" applyBorder="1" applyAlignment="1">
      <alignment horizontal="left"/>
    </xf>
    <xf numFmtId="0" fontId="25" fillId="0" borderId="0" xfId="0" applyFont="1" applyAlignment="1">
      <alignment vertical="center"/>
    </xf>
    <xf numFmtId="0" fontId="7" fillId="0" borderId="0" xfId="11" applyFont="1" applyBorder="1" applyAlignment="1">
      <alignment horizontal="center"/>
    </xf>
    <xf numFmtId="0" fontId="11" fillId="4" borderId="5" xfId="1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top"/>
    </xf>
    <xf numFmtId="0" fontId="2" fillId="4" borderId="5" xfId="0" applyFont="1" applyFill="1" applyBorder="1" applyAlignment="1">
      <alignment horizontal="center" vertical="center"/>
    </xf>
    <xf numFmtId="0" fontId="11" fillId="4" borderId="5" xfId="15" applyFont="1" applyFill="1" applyBorder="1" applyAlignment="1">
      <alignment horizontal="center" vertical="center"/>
    </xf>
    <xf numFmtId="0" fontId="11" fillId="4" borderId="5" xfId="16" applyFont="1" applyFill="1" applyBorder="1" applyAlignment="1">
      <alignment horizontal="center"/>
    </xf>
    <xf numFmtId="0" fontId="11" fillId="4" borderId="6" xfId="5" applyFont="1" applyFill="1" applyBorder="1" applyAlignment="1">
      <alignment horizontal="center" vertical="center"/>
    </xf>
    <xf numFmtId="0" fontId="11" fillId="4" borderId="7" xfId="5" applyFont="1" applyFill="1" applyBorder="1" applyAlignment="1">
      <alignment horizontal="center" vertical="center"/>
    </xf>
    <xf numFmtId="0" fontId="11" fillId="4" borderId="8" xfId="5" applyFont="1" applyFill="1" applyBorder="1" applyAlignment="1">
      <alignment horizontal="center" vertical="center"/>
    </xf>
    <xf numFmtId="0" fontId="11" fillId="4" borderId="9" xfId="5" applyFont="1" applyFill="1" applyBorder="1" applyAlignment="1">
      <alignment horizontal="center" vertical="center"/>
    </xf>
    <xf numFmtId="0" fontId="11" fillId="4" borderId="10" xfId="5" applyFont="1" applyFill="1" applyBorder="1" applyAlignment="1">
      <alignment horizontal="center" vertical="center"/>
    </xf>
    <xf numFmtId="0" fontId="11" fillId="4" borderId="11" xfId="5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/>
    </xf>
    <xf numFmtId="0" fontId="24" fillId="0" borderId="0" xfId="0" applyFont="1" applyAlignment="1">
      <alignment horizontal="left" vertical="center" wrapText="1"/>
    </xf>
  </cellXfs>
  <cellStyles count="18">
    <cellStyle name="Normalny" xfId="0" builtinId="0"/>
    <cellStyle name="Normalny 10" xfId="1"/>
    <cellStyle name="Normalny 11" xfId="2"/>
    <cellStyle name="Normalny 12" xfId="3"/>
    <cellStyle name="Normalny 13" xfId="4"/>
    <cellStyle name="Normalny 14" xfId="5"/>
    <cellStyle name="Normalny 15" xfId="6"/>
    <cellStyle name="Normalny 16" xfId="7"/>
    <cellStyle name="Normalny 17" xfId="8"/>
    <cellStyle name="Normalny 18" xfId="9"/>
    <cellStyle name="Normalny 2" xfId="10"/>
    <cellStyle name="Normalny 3" xfId="11"/>
    <cellStyle name="Normalny 4" xfId="12"/>
    <cellStyle name="Normalny 5" xfId="13"/>
    <cellStyle name="Normalny 6" xfId="14"/>
    <cellStyle name="Normalny 7" xfId="15"/>
    <cellStyle name="Normalny 8" xfId="16"/>
    <cellStyle name="Normalny 9" xfId="1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3333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IV29"/>
  <sheetViews>
    <sheetView zoomScaleNormal="100" workbookViewId="0">
      <selection activeCell="B2" sqref="B2:I2"/>
    </sheetView>
  </sheetViews>
  <sheetFormatPr defaultRowHeight="15"/>
  <cols>
    <col min="1" max="1" width="2.125" style="2" customWidth="1"/>
    <col min="2" max="2" width="4.5" style="2" customWidth="1"/>
    <col min="3" max="3" width="6" style="2" customWidth="1"/>
    <col min="4" max="4" width="29.625" style="2" customWidth="1"/>
    <col min="5" max="5" width="12.5" style="2" customWidth="1"/>
    <col min="6" max="6" width="8.5" style="2" customWidth="1"/>
    <col min="7" max="7" width="8.125" style="2" customWidth="1"/>
    <col min="8" max="8" width="7.25" style="2" customWidth="1"/>
    <col min="9" max="9" width="8.875" style="2" customWidth="1"/>
    <col min="10" max="10" width="9" style="2"/>
    <col min="11" max="11" width="8.25" style="2" customWidth="1"/>
    <col min="12" max="16384" width="9" style="2"/>
  </cols>
  <sheetData>
    <row r="1" spans="1:256" ht="15.75">
      <c r="B1" s="326" t="s">
        <v>187</v>
      </c>
      <c r="C1" s="326"/>
      <c r="D1" s="326"/>
      <c r="E1" s="326"/>
      <c r="F1" s="326"/>
      <c r="G1" s="326"/>
      <c r="H1" s="326"/>
      <c r="I1" s="326"/>
      <c r="J1" s="3"/>
      <c r="K1" s="3"/>
    </row>
    <row r="2" spans="1:256" s="5" customFormat="1" ht="26.25" customHeight="1">
      <c r="A2" s="4"/>
      <c r="B2" s="328" t="s">
        <v>188</v>
      </c>
      <c r="C2" s="328"/>
      <c r="D2" s="328"/>
      <c r="E2" s="328"/>
      <c r="F2" s="328"/>
      <c r="G2" s="328"/>
      <c r="H2" s="328"/>
      <c r="I2" s="328"/>
    </row>
    <row r="3" spans="1:256">
      <c r="B3" s="197" t="s">
        <v>1</v>
      </c>
      <c r="C3" s="197" t="s">
        <v>2</v>
      </c>
      <c r="D3" s="153" t="s">
        <v>3</v>
      </c>
      <c r="E3" s="197" t="s">
        <v>4</v>
      </c>
      <c r="F3" s="197" t="s">
        <v>5</v>
      </c>
      <c r="G3" s="198" t="s">
        <v>6</v>
      </c>
      <c r="H3" s="153" t="s">
        <v>7</v>
      </c>
      <c r="I3" s="199" t="s">
        <v>8</v>
      </c>
    </row>
    <row r="4" spans="1:256">
      <c r="B4" s="197"/>
      <c r="C4" s="197"/>
      <c r="D4" s="200" t="s">
        <v>9</v>
      </c>
      <c r="E4" s="197"/>
      <c r="F4" s="197"/>
      <c r="G4" s="197"/>
      <c r="H4" s="201"/>
      <c r="I4" s="202"/>
    </row>
    <row r="5" spans="1:256" ht="43.5" customHeight="1">
      <c r="A5"/>
      <c r="B5" s="203">
        <v>1</v>
      </c>
      <c r="C5" s="204" t="s">
        <v>10</v>
      </c>
      <c r="D5" s="205" t="s">
        <v>184</v>
      </c>
      <c r="E5" s="206" t="s">
        <v>11</v>
      </c>
      <c r="F5" s="206" t="s">
        <v>12</v>
      </c>
      <c r="G5" s="206">
        <v>1</v>
      </c>
      <c r="H5" s="207">
        <v>16</v>
      </c>
      <c r="I5" s="208">
        <f>G5*H5</f>
        <v>16</v>
      </c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ht="81.75" customHeight="1">
      <c r="B6" s="203">
        <v>2</v>
      </c>
      <c r="C6" s="204" t="s">
        <v>10</v>
      </c>
      <c r="D6" s="205" t="s">
        <v>185</v>
      </c>
      <c r="E6" s="206" t="s">
        <v>13</v>
      </c>
      <c r="F6" s="206" t="s">
        <v>12</v>
      </c>
      <c r="G6" s="206">
        <v>1</v>
      </c>
      <c r="H6" s="207">
        <v>48</v>
      </c>
      <c r="I6" s="208">
        <f>G6*H6</f>
        <v>48</v>
      </c>
    </row>
    <row r="7" spans="1:256" ht="89.25">
      <c r="B7" s="203">
        <v>3</v>
      </c>
      <c r="C7" s="206" t="s">
        <v>14</v>
      </c>
      <c r="D7" s="205" t="s">
        <v>152</v>
      </c>
      <c r="E7" s="206" t="s">
        <v>15</v>
      </c>
      <c r="F7" s="206" t="s">
        <v>12</v>
      </c>
      <c r="G7" s="206">
        <v>1</v>
      </c>
      <c r="H7" s="209">
        <v>48</v>
      </c>
      <c r="I7" s="208">
        <f>G7*H7</f>
        <v>48</v>
      </c>
    </row>
    <row r="8" spans="1:256" ht="147" customHeight="1">
      <c r="B8" s="210">
        <v>4</v>
      </c>
      <c r="C8" s="211" t="s">
        <v>14</v>
      </c>
      <c r="D8" s="212" t="s">
        <v>149</v>
      </c>
      <c r="E8" s="211" t="s">
        <v>16</v>
      </c>
      <c r="F8" s="211" t="s">
        <v>17</v>
      </c>
      <c r="G8" s="211">
        <v>0.75</v>
      </c>
      <c r="H8" s="213">
        <v>82</v>
      </c>
      <c r="I8" s="214">
        <f>G8*H8</f>
        <v>61.5</v>
      </c>
    </row>
    <row r="9" spans="1:256">
      <c r="B9" s="327" t="s">
        <v>141</v>
      </c>
      <c r="C9" s="327"/>
      <c r="D9" s="327"/>
      <c r="E9" s="327"/>
      <c r="F9" s="327"/>
      <c r="G9" s="327"/>
      <c r="H9" s="215" t="s">
        <v>133</v>
      </c>
      <c r="I9" s="324">
        <f>I7+I8</f>
        <v>109.5</v>
      </c>
    </row>
    <row r="10" spans="1:256">
      <c r="B10" s="327"/>
      <c r="C10" s="327"/>
      <c r="D10" s="327"/>
      <c r="E10" s="327"/>
      <c r="F10" s="327"/>
      <c r="G10" s="327"/>
      <c r="H10" s="215" t="s">
        <v>134</v>
      </c>
      <c r="I10" s="324">
        <f>I6</f>
        <v>48</v>
      </c>
    </row>
    <row r="11" spans="1:256">
      <c r="B11" s="327"/>
      <c r="C11" s="327"/>
      <c r="D11" s="327"/>
      <c r="E11" s="327"/>
      <c r="F11" s="327"/>
      <c r="G11" s="327"/>
      <c r="H11" s="215" t="s">
        <v>132</v>
      </c>
      <c r="I11" s="324">
        <f>I5</f>
        <v>16</v>
      </c>
    </row>
    <row r="12" spans="1:256">
      <c r="B12" s="6"/>
      <c r="C12" s="6"/>
      <c r="D12" s="6"/>
      <c r="E12" s="6"/>
      <c r="F12" s="7"/>
      <c r="G12" s="8"/>
      <c r="H12" s="9"/>
      <c r="I12" s="9"/>
    </row>
    <row r="13" spans="1:256" ht="15.75">
      <c r="B13" s="6"/>
      <c r="C13" s="6"/>
      <c r="D13" s="6"/>
      <c r="E13" s="6"/>
      <c r="F13" s="6"/>
      <c r="G13" s="10"/>
      <c r="H13" s="9"/>
      <c r="I13" s="9"/>
    </row>
    <row r="14" spans="1:256">
      <c r="B14" s="6"/>
      <c r="C14" s="6"/>
      <c r="D14" s="11"/>
      <c r="E14" s="6"/>
      <c r="F14" s="6"/>
      <c r="G14" s="6"/>
      <c r="H14" s="8"/>
      <c r="I14" s="9"/>
    </row>
    <row r="15" spans="1:256">
      <c r="B15" s="6"/>
      <c r="C15" s="6"/>
      <c r="D15" s="11"/>
      <c r="E15" s="6"/>
      <c r="F15" s="6"/>
      <c r="G15" s="6"/>
      <c r="H15" s="8"/>
      <c r="I15" s="9"/>
    </row>
    <row r="16" spans="1:256">
      <c r="B16" s="6"/>
      <c r="C16" s="6"/>
      <c r="D16" s="11"/>
      <c r="E16" s="6"/>
      <c r="F16" s="6"/>
      <c r="G16" s="6"/>
      <c r="H16" s="8"/>
      <c r="I16" s="9"/>
    </row>
    <row r="17" spans="2:9">
      <c r="B17" s="6"/>
      <c r="C17" s="6"/>
      <c r="D17" s="11"/>
      <c r="E17" s="6"/>
      <c r="F17" s="6"/>
      <c r="G17" s="6"/>
      <c r="H17" s="8"/>
      <c r="I17" s="9"/>
    </row>
    <row r="18" spans="2:9">
      <c r="B18" s="6"/>
      <c r="C18" s="6"/>
      <c r="D18" s="11"/>
      <c r="E18" s="6"/>
      <c r="F18" s="6"/>
      <c r="G18" s="6"/>
      <c r="H18" s="8"/>
      <c r="I18" s="9"/>
    </row>
    <row r="19" spans="2:9">
      <c r="B19" s="6"/>
      <c r="C19" s="6"/>
      <c r="D19" s="12"/>
      <c r="E19" s="6"/>
      <c r="F19" s="6"/>
      <c r="G19" s="6"/>
      <c r="H19" s="8"/>
      <c r="I19" s="9"/>
    </row>
    <row r="20" spans="2:9">
      <c r="B20" s="6"/>
      <c r="C20" s="6"/>
      <c r="D20" s="11"/>
      <c r="E20" s="6"/>
      <c r="F20" s="6"/>
      <c r="G20" s="6"/>
      <c r="H20" s="13"/>
      <c r="I20" s="9"/>
    </row>
    <row r="21" spans="2:9">
      <c r="B21" s="6"/>
      <c r="C21" s="6"/>
      <c r="D21" s="11"/>
      <c r="E21" s="6"/>
      <c r="F21" s="6"/>
      <c r="G21" s="6"/>
      <c r="H21" s="8"/>
      <c r="I21" s="9"/>
    </row>
    <row r="22" spans="2:9">
      <c r="B22" s="6"/>
      <c r="C22" s="6"/>
      <c r="D22" s="12"/>
      <c r="E22" s="6"/>
      <c r="F22" s="6"/>
      <c r="G22" s="6"/>
      <c r="H22" s="8"/>
      <c r="I22" s="9"/>
    </row>
    <row r="23" spans="2:9">
      <c r="B23" s="6"/>
      <c r="C23" s="6"/>
      <c r="D23" s="11"/>
      <c r="E23" s="6"/>
      <c r="F23" s="6"/>
      <c r="G23" s="6"/>
      <c r="H23" s="8"/>
      <c r="I23" s="9"/>
    </row>
    <row r="24" spans="2:9">
      <c r="B24" s="6"/>
      <c r="C24" s="6"/>
      <c r="D24" s="11"/>
      <c r="E24" s="6"/>
      <c r="F24" s="6"/>
      <c r="G24" s="6"/>
      <c r="H24" s="8"/>
      <c r="I24" s="9"/>
    </row>
    <row r="25" spans="2:9">
      <c r="B25" s="6"/>
      <c r="C25" s="6"/>
      <c r="D25" s="11"/>
      <c r="E25" s="6"/>
      <c r="F25" s="6"/>
      <c r="G25" s="6"/>
      <c r="H25" s="8"/>
      <c r="I25" s="9"/>
    </row>
    <row r="26" spans="2:9">
      <c r="B26" s="6"/>
      <c r="C26" s="6"/>
      <c r="D26" s="11"/>
      <c r="E26" s="6"/>
      <c r="F26" s="6"/>
      <c r="G26" s="6"/>
      <c r="H26" s="8"/>
      <c r="I26" s="9"/>
    </row>
    <row r="27" spans="2:9">
      <c r="B27" s="6"/>
      <c r="C27" s="6"/>
      <c r="D27" s="12"/>
      <c r="E27" s="6"/>
      <c r="F27" s="6"/>
      <c r="G27" s="14"/>
      <c r="H27" s="8"/>
      <c r="I27" s="9"/>
    </row>
    <row r="28" spans="2:9">
      <c r="B28" s="6"/>
      <c r="C28" s="6"/>
      <c r="D28" s="11"/>
      <c r="E28" s="6"/>
      <c r="F28" s="6"/>
      <c r="G28" s="14"/>
      <c r="H28" s="8"/>
      <c r="I28" s="9"/>
    </row>
    <row r="29" spans="2:9">
      <c r="B29" s="15"/>
      <c r="C29" s="15"/>
      <c r="D29" s="15"/>
      <c r="E29" s="15"/>
      <c r="F29" s="15"/>
      <c r="G29" s="15"/>
      <c r="H29" s="16">
        <v>0</v>
      </c>
      <c r="I29" s="17"/>
    </row>
  </sheetData>
  <sheetProtection selectLockedCells="1" selectUnlockedCells="1"/>
  <mergeCells count="3">
    <mergeCell ref="B1:I1"/>
    <mergeCell ref="B9:G11"/>
    <mergeCell ref="B2:I2"/>
  </mergeCells>
  <pageMargins left="0.11805555555555555" right="0.11805555555555555" top="0.74791666666666667" bottom="0.74791666666666667" header="0.51180555555555551" footer="0.51180555555555551"/>
  <pageSetup paperSize="9" firstPageNumber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B1:I5"/>
  <sheetViews>
    <sheetView zoomScaleNormal="100" workbookViewId="0">
      <selection activeCell="B2" sqref="B2:I2"/>
    </sheetView>
  </sheetViews>
  <sheetFormatPr defaultRowHeight="15"/>
  <cols>
    <col min="1" max="1" width="2.375" style="2" customWidth="1"/>
    <col min="2" max="2" width="3.75" style="2" customWidth="1"/>
    <col min="3" max="3" width="6.75" style="2" customWidth="1"/>
    <col min="4" max="4" width="34.375" style="2" customWidth="1"/>
    <col min="5" max="5" width="13.5" style="2" customWidth="1"/>
    <col min="6" max="6" width="7.375" style="2" customWidth="1"/>
    <col min="7" max="7" width="7.25" style="2" customWidth="1"/>
    <col min="8" max="8" width="6.25" style="2" customWidth="1"/>
    <col min="9" max="9" width="10.25" style="2" customWidth="1"/>
    <col min="10" max="16384" width="9" style="2"/>
  </cols>
  <sheetData>
    <row r="1" spans="2:9" ht="15.75">
      <c r="B1" s="326" t="s">
        <v>187</v>
      </c>
      <c r="C1" s="326"/>
      <c r="D1" s="326"/>
      <c r="E1" s="326"/>
      <c r="F1" s="326"/>
      <c r="G1" s="326"/>
      <c r="H1" s="326"/>
      <c r="I1" s="326"/>
    </row>
    <row r="2" spans="2:9" ht="15.75">
      <c r="B2" s="328" t="s">
        <v>188</v>
      </c>
      <c r="C2" s="328"/>
      <c r="D2" s="328"/>
      <c r="E2" s="328"/>
      <c r="F2" s="328"/>
      <c r="G2" s="328"/>
      <c r="H2" s="328"/>
      <c r="I2" s="328"/>
    </row>
    <row r="3" spans="2:9">
      <c r="B3" s="109" t="s">
        <v>1</v>
      </c>
      <c r="C3" s="109" t="s">
        <v>2</v>
      </c>
      <c r="D3" s="42" t="s">
        <v>3</v>
      </c>
      <c r="E3" s="109" t="s">
        <v>4</v>
      </c>
      <c r="F3" s="109" t="s">
        <v>5</v>
      </c>
      <c r="G3" s="110" t="s">
        <v>6</v>
      </c>
      <c r="H3" s="111" t="s">
        <v>7</v>
      </c>
      <c r="I3" s="112" t="s">
        <v>8</v>
      </c>
    </row>
    <row r="4" spans="2:9">
      <c r="B4" s="109"/>
      <c r="C4" s="109"/>
      <c r="D4" s="113" t="s">
        <v>86</v>
      </c>
      <c r="E4" s="109"/>
      <c r="F4" s="109"/>
      <c r="G4" s="109"/>
      <c r="H4" s="114"/>
      <c r="I4" s="115"/>
    </row>
    <row r="5" spans="2:9" s="18" customFormat="1" ht="45" customHeight="1">
      <c r="B5" s="179">
        <v>1</v>
      </c>
      <c r="C5" s="122" t="s">
        <v>10</v>
      </c>
      <c r="D5" s="180" t="s">
        <v>148</v>
      </c>
      <c r="E5" s="179" t="s">
        <v>15</v>
      </c>
      <c r="F5" s="179" t="s">
        <v>12</v>
      </c>
      <c r="G5" s="179">
        <v>1</v>
      </c>
      <c r="H5" s="181">
        <v>40</v>
      </c>
      <c r="I5" s="182">
        <f>G5*H5</f>
        <v>40</v>
      </c>
    </row>
  </sheetData>
  <sheetProtection selectLockedCells="1" selectUnlockedCells="1"/>
  <mergeCells count="2">
    <mergeCell ref="B1:I1"/>
    <mergeCell ref="B2:I2"/>
  </mergeCells>
  <pageMargins left="0.11805555555555555" right="0.11805555555555555" top="0.55138888888888893" bottom="0.35416666666666669" header="0.51180555555555551" footer="0.51180555555555551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B1:J18"/>
  <sheetViews>
    <sheetView zoomScaleNormal="100" workbookViewId="0">
      <selection activeCell="B2" sqref="B2:I2"/>
    </sheetView>
  </sheetViews>
  <sheetFormatPr defaultRowHeight="15"/>
  <cols>
    <col min="1" max="1" width="2.375" style="2" customWidth="1"/>
    <col min="2" max="2" width="3.375" style="2" customWidth="1"/>
    <col min="3" max="3" width="5.625" style="2" customWidth="1"/>
    <col min="4" max="4" width="36.25" style="2" customWidth="1"/>
    <col min="5" max="5" width="10.25" style="2" customWidth="1"/>
    <col min="6" max="6" width="6.125" style="2" customWidth="1"/>
    <col min="7" max="7" width="5.875" style="2" customWidth="1"/>
    <col min="8" max="8" width="6.25" style="2" customWidth="1"/>
    <col min="9" max="9" width="8.875" style="2" customWidth="1"/>
    <col min="10" max="16384" width="9" style="2"/>
  </cols>
  <sheetData>
    <row r="1" spans="2:10" ht="15.75">
      <c r="B1" s="326" t="s">
        <v>187</v>
      </c>
      <c r="C1" s="326"/>
      <c r="D1" s="326"/>
      <c r="E1" s="326"/>
      <c r="F1" s="326"/>
      <c r="G1" s="326"/>
      <c r="H1" s="326"/>
      <c r="I1" s="326"/>
    </row>
    <row r="2" spans="2:10" ht="15.75">
      <c r="B2" s="328" t="s">
        <v>188</v>
      </c>
      <c r="C2" s="328"/>
      <c r="D2" s="328"/>
      <c r="E2" s="328"/>
      <c r="F2" s="328"/>
      <c r="G2" s="328"/>
      <c r="H2" s="328"/>
      <c r="I2" s="328"/>
    </row>
    <row r="3" spans="2:10">
      <c r="B3" s="109" t="s">
        <v>1</v>
      </c>
      <c r="C3" s="109" t="s">
        <v>2</v>
      </c>
      <c r="D3" s="42" t="s">
        <v>3</v>
      </c>
      <c r="E3" s="109" t="s">
        <v>4</v>
      </c>
      <c r="F3" s="109" t="s">
        <v>5</v>
      </c>
      <c r="G3" s="110" t="s">
        <v>6</v>
      </c>
      <c r="H3" s="111" t="s">
        <v>7</v>
      </c>
      <c r="I3" s="112" t="s">
        <v>8</v>
      </c>
    </row>
    <row r="4" spans="2:10">
      <c r="B4" s="109"/>
      <c r="C4" s="109"/>
      <c r="D4" s="113" t="s">
        <v>87</v>
      </c>
      <c r="E4" s="109"/>
      <c r="F4" s="109"/>
      <c r="G4" s="109"/>
      <c r="H4" s="114"/>
      <c r="I4" s="115"/>
    </row>
    <row r="5" spans="2:10" ht="51">
      <c r="B5" s="116" t="s">
        <v>18</v>
      </c>
      <c r="C5" s="116" t="s">
        <v>14</v>
      </c>
      <c r="D5" s="117" t="s">
        <v>88</v>
      </c>
      <c r="E5" s="116" t="s">
        <v>89</v>
      </c>
      <c r="F5" s="116" t="s">
        <v>12</v>
      </c>
      <c r="G5" s="116">
        <v>1</v>
      </c>
      <c r="H5" s="118">
        <v>16</v>
      </c>
      <c r="I5" s="119">
        <v>16</v>
      </c>
    </row>
    <row r="6" spans="2:10" ht="51">
      <c r="B6" s="116" t="s">
        <v>21</v>
      </c>
      <c r="C6" s="116" t="s">
        <v>14</v>
      </c>
      <c r="D6" s="117" t="s">
        <v>90</v>
      </c>
      <c r="E6" s="116" t="s">
        <v>0</v>
      </c>
      <c r="F6" s="116" t="s">
        <v>12</v>
      </c>
      <c r="G6" s="116">
        <v>1</v>
      </c>
      <c r="H6" s="118">
        <v>80</v>
      </c>
      <c r="I6" s="119">
        <v>80</v>
      </c>
    </row>
    <row r="7" spans="2:10" ht="76.5">
      <c r="B7" s="116" t="s">
        <v>26</v>
      </c>
      <c r="C7" s="116" t="s">
        <v>14</v>
      </c>
      <c r="D7" s="120" t="s">
        <v>147</v>
      </c>
      <c r="E7" s="116" t="s">
        <v>15</v>
      </c>
      <c r="F7" s="116" t="s">
        <v>12</v>
      </c>
      <c r="G7" s="116">
        <v>1</v>
      </c>
      <c r="H7" s="121">
        <v>400</v>
      </c>
      <c r="I7" s="119">
        <f>G7*H7</f>
        <v>400</v>
      </c>
    </row>
    <row r="8" spans="2:10" s="18" customFormat="1" ht="96" customHeight="1">
      <c r="B8" s="116" t="s">
        <v>29</v>
      </c>
      <c r="C8" s="122" t="s">
        <v>10</v>
      </c>
      <c r="D8" s="117" t="s">
        <v>91</v>
      </c>
      <c r="E8" s="116" t="s">
        <v>15</v>
      </c>
      <c r="F8" s="116" t="s">
        <v>12</v>
      </c>
      <c r="G8" s="116">
        <v>1</v>
      </c>
      <c r="H8" s="121">
        <v>340</v>
      </c>
      <c r="I8" s="119">
        <f>G8*H8</f>
        <v>340</v>
      </c>
    </row>
    <row r="9" spans="2:10" ht="38.25">
      <c r="B9" s="276" t="s">
        <v>32</v>
      </c>
      <c r="C9" s="277" t="s">
        <v>10</v>
      </c>
      <c r="D9" s="278" t="s">
        <v>173</v>
      </c>
      <c r="E9" s="276" t="s">
        <v>13</v>
      </c>
      <c r="F9" s="276" t="s">
        <v>12</v>
      </c>
      <c r="G9" s="276">
        <v>1</v>
      </c>
      <c r="H9" s="279">
        <v>48</v>
      </c>
      <c r="I9" s="280">
        <f>G9*H9</f>
        <v>48</v>
      </c>
    </row>
    <row r="10" spans="2:10">
      <c r="B10" s="329" t="s">
        <v>141</v>
      </c>
      <c r="C10" s="329"/>
      <c r="D10" s="329"/>
      <c r="E10" s="329"/>
      <c r="F10" s="329"/>
      <c r="G10" s="329"/>
      <c r="H10" s="256" t="s">
        <v>133</v>
      </c>
      <c r="I10" s="244">
        <f>I6+I7+I8</f>
        <v>820</v>
      </c>
      <c r="J10" s="22"/>
    </row>
    <row r="11" spans="2:10">
      <c r="B11" s="329"/>
      <c r="C11" s="329"/>
      <c r="D11" s="329"/>
      <c r="E11" s="329"/>
      <c r="F11" s="329"/>
      <c r="G11" s="329"/>
      <c r="H11" s="256" t="s">
        <v>134</v>
      </c>
      <c r="I11" s="244">
        <f>I5+I9</f>
        <v>64</v>
      </c>
      <c r="J11" s="22"/>
    </row>
    <row r="12" spans="2:10" ht="16.899999999999999" customHeight="1">
      <c r="B12" s="22"/>
      <c r="C12" s="22"/>
      <c r="D12" s="24"/>
      <c r="E12" s="22"/>
      <c r="F12" s="22"/>
      <c r="G12" s="22"/>
      <c r="H12" s="22"/>
      <c r="I12" s="22"/>
      <c r="J12" s="22"/>
    </row>
    <row r="13" spans="2:10">
      <c r="B13" s="22"/>
      <c r="C13" s="22"/>
      <c r="D13" s="23"/>
      <c r="E13" s="22"/>
      <c r="F13" s="22"/>
      <c r="G13" s="22"/>
      <c r="H13" s="22"/>
      <c r="I13" s="22"/>
      <c r="J13" s="22"/>
    </row>
    <row r="14" spans="2:10">
      <c r="B14" s="22"/>
      <c r="C14" s="22"/>
      <c r="D14" s="23"/>
      <c r="E14" s="22"/>
      <c r="F14" s="22"/>
      <c r="G14" s="22"/>
      <c r="H14" s="22"/>
      <c r="I14" s="22"/>
      <c r="J14" s="22"/>
    </row>
    <row r="15" spans="2:10">
      <c r="B15" s="22"/>
      <c r="C15" s="22"/>
      <c r="D15" s="24"/>
      <c r="E15" s="22"/>
      <c r="F15" s="22"/>
      <c r="G15" s="22"/>
      <c r="H15" s="22"/>
      <c r="I15" s="22"/>
      <c r="J15" s="22"/>
    </row>
    <row r="16" spans="2:10">
      <c r="B16" s="22"/>
      <c r="C16" s="22"/>
      <c r="D16" s="22"/>
      <c r="E16" s="22"/>
      <c r="F16" s="22"/>
      <c r="G16" s="22"/>
      <c r="H16" s="22"/>
      <c r="I16" s="22"/>
      <c r="J16" s="22"/>
    </row>
    <row r="17" spans="2:9">
      <c r="B17" s="22"/>
      <c r="C17" s="22"/>
      <c r="D17" s="22"/>
      <c r="E17" s="22"/>
      <c r="F17" s="22"/>
      <c r="G17" s="22"/>
      <c r="H17" s="22"/>
      <c r="I17" s="22"/>
    </row>
    <row r="18" spans="2:9">
      <c r="B18" s="22"/>
      <c r="C18" s="22"/>
      <c r="D18" s="22"/>
      <c r="E18" s="22"/>
      <c r="F18" s="22"/>
      <c r="G18" s="22"/>
      <c r="H18" s="22"/>
      <c r="I18" s="22"/>
    </row>
  </sheetData>
  <sheetProtection selectLockedCells="1" selectUnlockedCells="1"/>
  <mergeCells count="3">
    <mergeCell ref="B1:I1"/>
    <mergeCell ref="B10:G11"/>
    <mergeCell ref="B2:I2"/>
  </mergeCells>
  <pageMargins left="0.11805555555555555" right="0.11805555555555555" top="0.74791666666666667" bottom="0.74791666666666667" header="0.51180555555555551" footer="0.51180555555555551"/>
  <pageSetup paperSize="9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3"/>
  </sheetPr>
  <dimension ref="A1:IT49"/>
  <sheetViews>
    <sheetView zoomScaleNormal="100" workbookViewId="0">
      <selection activeCell="B2" sqref="B2:I2"/>
    </sheetView>
  </sheetViews>
  <sheetFormatPr defaultRowHeight="15"/>
  <cols>
    <col min="1" max="1" width="3.375" style="2" customWidth="1"/>
    <col min="2" max="2" width="3.5" style="2" customWidth="1"/>
    <col min="3" max="3" width="5.25" style="2" customWidth="1"/>
    <col min="4" max="4" width="45.125" style="2" customWidth="1"/>
    <col min="5" max="5" width="9.25" style="2" customWidth="1"/>
    <col min="6" max="6" width="5.625" style="2" customWidth="1"/>
    <col min="7" max="7" width="6.125" style="2" customWidth="1"/>
    <col min="8" max="8" width="6.625" style="2" customWidth="1"/>
    <col min="9" max="9" width="7.375" style="2" customWidth="1"/>
    <col min="10" max="16384" width="9" style="2"/>
  </cols>
  <sheetData>
    <row r="1" spans="1:254" ht="15.75">
      <c r="B1" s="326" t="s">
        <v>187</v>
      </c>
      <c r="C1" s="326"/>
      <c r="D1" s="326"/>
      <c r="E1" s="326"/>
      <c r="F1" s="326"/>
      <c r="G1" s="326"/>
      <c r="H1" s="326"/>
      <c r="I1" s="326"/>
    </row>
    <row r="2" spans="1:254" ht="13.5" customHeight="1">
      <c r="A2"/>
      <c r="B2" s="328" t="s">
        <v>188</v>
      </c>
      <c r="C2" s="328"/>
      <c r="D2" s="328"/>
      <c r="E2" s="328"/>
      <c r="F2" s="328"/>
      <c r="G2" s="328"/>
      <c r="H2" s="328"/>
      <c r="I2" s="328"/>
      <c r="J2"/>
      <c r="K2"/>
    </row>
    <row r="3" spans="1:254" ht="25.5">
      <c r="B3" s="281" t="s">
        <v>1</v>
      </c>
      <c r="C3" s="281" t="s">
        <v>2</v>
      </c>
      <c r="D3" s="42" t="s">
        <v>3</v>
      </c>
      <c r="E3" s="281" t="s">
        <v>4</v>
      </c>
      <c r="F3" s="281" t="s">
        <v>5</v>
      </c>
      <c r="G3" s="282" t="s">
        <v>6</v>
      </c>
      <c r="H3" s="283" t="s">
        <v>7</v>
      </c>
      <c r="I3" s="284" t="s">
        <v>8</v>
      </c>
    </row>
    <row r="4" spans="1:254">
      <c r="A4"/>
      <c r="B4" s="281"/>
      <c r="C4" s="281"/>
      <c r="D4" s="285" t="s">
        <v>138</v>
      </c>
      <c r="E4" s="281"/>
      <c r="F4" s="281"/>
      <c r="G4" s="281"/>
      <c r="H4" s="286"/>
      <c r="I4" s="287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</row>
    <row r="5" spans="1:254">
      <c r="A5"/>
      <c r="B5" s="288"/>
      <c r="C5" s="288"/>
      <c r="D5" s="289" t="s">
        <v>92</v>
      </c>
      <c r="E5" s="288"/>
      <c r="F5" s="288"/>
      <c r="G5" s="288"/>
      <c r="H5" s="290"/>
      <c r="I5" s="291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</row>
    <row r="6" spans="1:254" ht="51">
      <c r="B6" s="292" t="s">
        <v>18</v>
      </c>
      <c r="C6" s="293" t="s">
        <v>10</v>
      </c>
      <c r="D6" s="294" t="s">
        <v>93</v>
      </c>
      <c r="E6" s="293" t="s">
        <v>15</v>
      </c>
      <c r="F6" s="293" t="s">
        <v>12</v>
      </c>
      <c r="G6" s="293">
        <v>1</v>
      </c>
      <c r="H6" s="295">
        <v>12</v>
      </c>
      <c r="I6" s="296">
        <f>G6*H6</f>
        <v>12</v>
      </c>
    </row>
    <row r="7" spans="1:254" ht="38.25">
      <c r="B7" s="292" t="s">
        <v>21</v>
      </c>
      <c r="C7" s="293" t="s">
        <v>10</v>
      </c>
      <c r="D7" s="297" t="s">
        <v>94</v>
      </c>
      <c r="E7" s="293" t="s">
        <v>13</v>
      </c>
      <c r="F7" s="293" t="s">
        <v>12</v>
      </c>
      <c r="G7" s="293">
        <v>1</v>
      </c>
      <c r="H7" s="295">
        <v>1</v>
      </c>
      <c r="I7" s="296">
        <f>G7*H7</f>
        <v>1</v>
      </c>
    </row>
    <row r="8" spans="1:254">
      <c r="B8" s="288"/>
      <c r="C8" s="288"/>
      <c r="D8" s="289" t="s">
        <v>95</v>
      </c>
      <c r="E8" s="288"/>
      <c r="F8" s="288"/>
      <c r="G8" s="288"/>
      <c r="H8" s="290"/>
      <c r="I8" s="291"/>
    </row>
    <row r="9" spans="1:254" ht="25.5">
      <c r="B9" s="292" t="s">
        <v>26</v>
      </c>
      <c r="C9" s="293" t="s">
        <v>10</v>
      </c>
      <c r="D9" s="297" t="s">
        <v>96</v>
      </c>
      <c r="E9" s="293" t="s">
        <v>97</v>
      </c>
      <c r="F9" s="293" t="s">
        <v>25</v>
      </c>
      <c r="G9" s="293">
        <v>10</v>
      </c>
      <c r="H9" s="295">
        <v>4.8</v>
      </c>
      <c r="I9" s="296">
        <f>G9*H9</f>
        <v>48</v>
      </c>
    </row>
    <row r="10" spans="1:254">
      <c r="B10" s="22"/>
      <c r="C10" s="22"/>
      <c r="D10" s="22"/>
      <c r="E10" s="22"/>
      <c r="F10" s="22"/>
      <c r="G10" s="22"/>
      <c r="H10" s="22"/>
      <c r="I10" s="22"/>
    </row>
    <row r="11" spans="1:254" ht="25.5">
      <c r="B11" s="281" t="s">
        <v>1</v>
      </c>
      <c r="C11" s="281" t="s">
        <v>2</v>
      </c>
      <c r="D11" s="42" t="s">
        <v>3</v>
      </c>
      <c r="E11" s="281" t="s">
        <v>4</v>
      </c>
      <c r="F11" s="281" t="s">
        <v>5</v>
      </c>
      <c r="G11" s="282" t="s">
        <v>6</v>
      </c>
      <c r="H11" s="283" t="s">
        <v>7</v>
      </c>
      <c r="I11" s="284" t="s">
        <v>8</v>
      </c>
    </row>
    <row r="12" spans="1:254">
      <c r="B12" s="281"/>
      <c r="C12" s="281"/>
      <c r="D12" s="298" t="s">
        <v>137</v>
      </c>
      <c r="E12" s="281"/>
      <c r="F12" s="281"/>
      <c r="G12" s="281"/>
      <c r="H12" s="286"/>
      <c r="I12" s="287"/>
    </row>
    <row r="13" spans="1:254">
      <c r="B13" s="288"/>
      <c r="C13" s="288"/>
      <c r="D13" s="289" t="s">
        <v>92</v>
      </c>
      <c r="E13" s="288"/>
      <c r="F13" s="288"/>
      <c r="G13" s="288"/>
      <c r="H13" s="290"/>
      <c r="I13" s="291"/>
    </row>
    <row r="14" spans="1:254" ht="51">
      <c r="B14" s="292" t="s">
        <v>18</v>
      </c>
      <c r="C14" s="293" t="s">
        <v>10</v>
      </c>
      <c r="D14" s="294" t="s">
        <v>98</v>
      </c>
      <c r="E14" s="293" t="s">
        <v>15</v>
      </c>
      <c r="F14" s="293" t="s">
        <v>12</v>
      </c>
      <c r="G14" s="293">
        <v>1</v>
      </c>
      <c r="H14" s="295">
        <v>20</v>
      </c>
      <c r="I14" s="296">
        <f>G14*H14</f>
        <v>20</v>
      </c>
    </row>
    <row r="15" spans="1:254" ht="38.25">
      <c r="B15" s="292" t="s">
        <v>21</v>
      </c>
      <c r="C15" s="293" t="s">
        <v>10</v>
      </c>
      <c r="D15" s="297" t="s">
        <v>94</v>
      </c>
      <c r="E15" s="293" t="s">
        <v>13</v>
      </c>
      <c r="F15" s="293" t="s">
        <v>12</v>
      </c>
      <c r="G15" s="293">
        <v>1</v>
      </c>
      <c r="H15" s="295">
        <v>1</v>
      </c>
      <c r="I15" s="296">
        <f>G15*H15</f>
        <v>1</v>
      </c>
    </row>
    <row r="16" spans="1:254">
      <c r="B16" s="288"/>
      <c r="C16" s="288"/>
      <c r="D16" s="289" t="s">
        <v>95</v>
      </c>
      <c r="E16" s="288"/>
      <c r="F16" s="288"/>
      <c r="G16" s="288"/>
      <c r="H16" s="290"/>
      <c r="I16" s="291"/>
    </row>
    <row r="17" spans="1:9" ht="25.5">
      <c r="B17" s="292" t="s">
        <v>26</v>
      </c>
      <c r="C17" s="293" t="s">
        <v>10</v>
      </c>
      <c r="D17" s="297" t="s">
        <v>96</v>
      </c>
      <c r="E17" s="293" t="s">
        <v>97</v>
      </c>
      <c r="F17" s="293" t="s">
        <v>25</v>
      </c>
      <c r="G17" s="293">
        <v>10</v>
      </c>
      <c r="H17" s="295">
        <v>8.8000000000000007</v>
      </c>
      <c r="I17" s="296">
        <f>G17*H17</f>
        <v>88</v>
      </c>
    </row>
    <row r="18" spans="1:9">
      <c r="B18" s="22"/>
      <c r="C18" s="22"/>
      <c r="D18" s="22"/>
      <c r="E18" s="22"/>
      <c r="F18" s="22"/>
      <c r="G18" s="22"/>
      <c r="H18" s="22"/>
      <c r="I18" s="22"/>
    </row>
    <row r="19" spans="1:9" ht="25.5">
      <c r="B19" s="281" t="s">
        <v>1</v>
      </c>
      <c r="C19" s="281" t="s">
        <v>2</v>
      </c>
      <c r="D19" s="42" t="s">
        <v>3</v>
      </c>
      <c r="E19" s="281" t="s">
        <v>4</v>
      </c>
      <c r="F19" s="281" t="s">
        <v>5</v>
      </c>
      <c r="G19" s="282" t="s">
        <v>6</v>
      </c>
      <c r="H19" s="283" t="s">
        <v>7</v>
      </c>
      <c r="I19" s="284" t="s">
        <v>8</v>
      </c>
    </row>
    <row r="20" spans="1:9">
      <c r="B20" s="281"/>
      <c r="C20" s="281"/>
      <c r="D20" s="299" t="s">
        <v>136</v>
      </c>
      <c r="E20" s="281"/>
      <c r="F20" s="281"/>
      <c r="G20" s="281"/>
      <c r="H20" s="286"/>
      <c r="I20" s="287"/>
    </row>
    <row r="21" spans="1:9">
      <c r="B21" s="288"/>
      <c r="C21" s="288"/>
      <c r="D21" s="289" t="s">
        <v>92</v>
      </c>
      <c r="E21" s="288"/>
      <c r="F21" s="288"/>
      <c r="G21" s="288"/>
      <c r="H21" s="290"/>
      <c r="I21" s="291"/>
    </row>
    <row r="22" spans="1:9" ht="51">
      <c r="B22" s="292" t="s">
        <v>18</v>
      </c>
      <c r="C22" s="293" t="s">
        <v>10</v>
      </c>
      <c r="D22" s="294" t="s">
        <v>98</v>
      </c>
      <c r="E22" s="293" t="s">
        <v>15</v>
      </c>
      <c r="F22" s="293" t="s">
        <v>12</v>
      </c>
      <c r="G22" s="293">
        <v>1</v>
      </c>
      <c r="H22" s="295">
        <v>6</v>
      </c>
      <c r="I22" s="296">
        <f>G22*H22</f>
        <v>6</v>
      </c>
    </row>
    <row r="23" spans="1:9">
      <c r="B23" s="288"/>
      <c r="C23" s="288"/>
      <c r="D23" s="289" t="s">
        <v>95</v>
      </c>
      <c r="E23" s="288"/>
      <c r="F23" s="288"/>
      <c r="G23" s="288"/>
      <c r="H23" s="290"/>
      <c r="I23" s="291"/>
    </row>
    <row r="24" spans="1:9" ht="25.5">
      <c r="B24" s="292" t="s">
        <v>26</v>
      </c>
      <c r="C24" s="293" t="s">
        <v>10</v>
      </c>
      <c r="D24" s="297" t="s">
        <v>96</v>
      </c>
      <c r="E24" s="293" t="s">
        <v>97</v>
      </c>
      <c r="F24" s="293" t="s">
        <v>25</v>
      </c>
      <c r="G24" s="293">
        <v>10</v>
      </c>
      <c r="H24" s="295">
        <v>1.2</v>
      </c>
      <c r="I24" s="296">
        <f>G24*H24</f>
        <v>12</v>
      </c>
    </row>
    <row r="25" spans="1:9">
      <c r="B25" s="22"/>
      <c r="C25" s="22"/>
      <c r="D25" s="22"/>
      <c r="E25" s="22"/>
      <c r="F25" s="22"/>
      <c r="G25" s="22"/>
      <c r="H25" s="22"/>
      <c r="I25" s="22"/>
    </row>
    <row r="26" spans="1:9">
      <c r="B26" s="300"/>
      <c r="C26" s="300"/>
      <c r="D26" s="300"/>
      <c r="E26" s="301"/>
      <c r="F26" s="301"/>
      <c r="G26" s="301"/>
      <c r="H26" s="301"/>
      <c r="I26" s="301"/>
    </row>
    <row r="27" spans="1:9" ht="25.5">
      <c r="A27" s="36"/>
      <c r="B27" s="281" t="s">
        <v>1</v>
      </c>
      <c r="C27" s="281" t="s">
        <v>2</v>
      </c>
      <c r="D27" s="42" t="s">
        <v>3</v>
      </c>
      <c r="E27" s="281" t="s">
        <v>4</v>
      </c>
      <c r="F27" s="281" t="s">
        <v>5</v>
      </c>
      <c r="G27" s="282" t="s">
        <v>6</v>
      </c>
      <c r="H27" s="283" t="s">
        <v>7</v>
      </c>
      <c r="I27" s="284" t="s">
        <v>8</v>
      </c>
    </row>
    <row r="28" spans="1:9">
      <c r="B28" s="281"/>
      <c r="C28" s="281"/>
      <c r="D28" s="299" t="s">
        <v>135</v>
      </c>
      <c r="E28" s="281"/>
      <c r="F28" s="281"/>
      <c r="G28" s="281"/>
      <c r="H28" s="286"/>
      <c r="I28" s="287"/>
    </row>
    <row r="29" spans="1:9">
      <c r="B29" s="288"/>
      <c r="C29" s="288"/>
      <c r="D29" s="289" t="s">
        <v>92</v>
      </c>
      <c r="E29" s="288"/>
      <c r="F29" s="288"/>
      <c r="G29" s="288"/>
      <c r="H29" s="290"/>
      <c r="I29" s="291"/>
    </row>
    <row r="30" spans="1:9" ht="51">
      <c r="B30" s="292" t="s">
        <v>18</v>
      </c>
      <c r="C30" s="293" t="s">
        <v>10</v>
      </c>
      <c r="D30" s="294" t="s">
        <v>98</v>
      </c>
      <c r="E30" s="293" t="s">
        <v>15</v>
      </c>
      <c r="F30" s="293" t="s">
        <v>12</v>
      </c>
      <c r="G30" s="293">
        <v>1</v>
      </c>
      <c r="H30" s="295">
        <v>24</v>
      </c>
      <c r="I30" s="296">
        <f>G30*H30</f>
        <v>24</v>
      </c>
    </row>
    <row r="31" spans="1:9" ht="38.25">
      <c r="B31" s="292" t="s">
        <v>21</v>
      </c>
      <c r="C31" s="293" t="s">
        <v>10</v>
      </c>
      <c r="D31" s="297" t="s">
        <v>94</v>
      </c>
      <c r="E31" s="293" t="s">
        <v>13</v>
      </c>
      <c r="F31" s="293" t="s">
        <v>12</v>
      </c>
      <c r="G31" s="293">
        <v>1</v>
      </c>
      <c r="H31" s="295">
        <v>1</v>
      </c>
      <c r="I31" s="296">
        <f>G31*H31</f>
        <v>1</v>
      </c>
    </row>
    <row r="32" spans="1:9">
      <c r="B32" s="288"/>
      <c r="C32" s="288"/>
      <c r="D32" s="289" t="s">
        <v>95</v>
      </c>
      <c r="E32" s="288"/>
      <c r="F32" s="288"/>
      <c r="G32" s="288"/>
      <c r="H32" s="290"/>
      <c r="I32" s="291"/>
    </row>
    <row r="33" spans="1:254" ht="25.5">
      <c r="B33" s="292" t="s">
        <v>26</v>
      </c>
      <c r="C33" s="293" t="s">
        <v>10</v>
      </c>
      <c r="D33" s="297" t="s">
        <v>96</v>
      </c>
      <c r="E33" s="293" t="s">
        <v>97</v>
      </c>
      <c r="F33" s="293" t="s">
        <v>25</v>
      </c>
      <c r="G33" s="293">
        <v>10</v>
      </c>
      <c r="H33" s="295">
        <v>11.2</v>
      </c>
      <c r="I33" s="296">
        <f>G33*H33</f>
        <v>112</v>
      </c>
    </row>
    <row r="34" spans="1:254">
      <c r="B34" s="302"/>
      <c r="C34" s="303"/>
      <c r="D34" s="304"/>
      <c r="E34" s="303"/>
      <c r="F34" s="303"/>
      <c r="G34" s="303"/>
      <c r="H34" s="305"/>
      <c r="I34" s="306"/>
    </row>
    <row r="35" spans="1:254">
      <c r="A35"/>
      <c r="B35" s="22"/>
      <c r="C35" s="22"/>
      <c r="D35" s="22"/>
      <c r="E35" s="22"/>
      <c r="F35" s="22"/>
      <c r="G35" s="22"/>
      <c r="H35" s="22"/>
      <c r="I35" s="22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</row>
    <row r="36" spans="1:254">
      <c r="B36" s="300"/>
      <c r="C36" s="300"/>
      <c r="D36" s="300"/>
      <c r="E36" s="307"/>
      <c r="F36" s="301"/>
      <c r="G36" s="301"/>
      <c r="H36" s="301"/>
      <c r="I36" s="301"/>
    </row>
    <row r="37" spans="1:254" ht="25.5">
      <c r="B37" s="281" t="s">
        <v>1</v>
      </c>
      <c r="C37" s="281" t="s">
        <v>2</v>
      </c>
      <c r="D37" s="42" t="s">
        <v>3</v>
      </c>
      <c r="E37" s="281" t="s">
        <v>4</v>
      </c>
      <c r="F37" s="281" t="s">
        <v>5</v>
      </c>
      <c r="G37" s="282" t="s">
        <v>6</v>
      </c>
      <c r="H37" s="283" t="s">
        <v>7</v>
      </c>
      <c r="I37" s="284" t="s">
        <v>8</v>
      </c>
    </row>
    <row r="38" spans="1:254">
      <c r="B38" s="281"/>
      <c r="C38" s="281"/>
      <c r="D38" s="299" t="s">
        <v>139</v>
      </c>
      <c r="E38" s="281"/>
      <c r="F38" s="281"/>
      <c r="G38" s="281"/>
      <c r="H38" s="286"/>
      <c r="I38" s="287"/>
    </row>
    <row r="39" spans="1:254">
      <c r="B39" s="288"/>
      <c r="C39" s="288"/>
      <c r="D39" s="289" t="s">
        <v>92</v>
      </c>
      <c r="E39" s="288"/>
      <c r="F39" s="288"/>
      <c r="G39" s="288"/>
      <c r="H39" s="290"/>
      <c r="I39" s="291"/>
    </row>
    <row r="40" spans="1:254" ht="51">
      <c r="B40" s="292" t="s">
        <v>18</v>
      </c>
      <c r="C40" s="293" t="s">
        <v>10</v>
      </c>
      <c r="D40" s="294" t="s">
        <v>93</v>
      </c>
      <c r="E40" s="293" t="s">
        <v>15</v>
      </c>
      <c r="F40" s="293" t="s">
        <v>12</v>
      </c>
      <c r="G40" s="293">
        <v>1</v>
      </c>
      <c r="H40" s="295">
        <v>16</v>
      </c>
      <c r="I40" s="296">
        <f>G40*H40</f>
        <v>16</v>
      </c>
    </row>
    <row r="41" spans="1:254" ht="38.25">
      <c r="B41" s="292" t="s">
        <v>21</v>
      </c>
      <c r="C41" s="293" t="s">
        <v>10</v>
      </c>
      <c r="D41" s="297" t="s">
        <v>94</v>
      </c>
      <c r="E41" s="293" t="s">
        <v>13</v>
      </c>
      <c r="F41" s="293" t="s">
        <v>12</v>
      </c>
      <c r="G41" s="293">
        <v>1</v>
      </c>
      <c r="H41" s="295">
        <v>1</v>
      </c>
      <c r="I41" s="296">
        <f>G41*H41</f>
        <v>1</v>
      </c>
    </row>
    <row r="42" spans="1:254">
      <c r="B42" s="288"/>
      <c r="C42" s="288"/>
      <c r="D42" s="289" t="s">
        <v>95</v>
      </c>
      <c r="E42" s="288"/>
      <c r="F42" s="288"/>
      <c r="G42" s="288"/>
      <c r="H42" s="290"/>
      <c r="I42" s="291"/>
    </row>
    <row r="43" spans="1:254" ht="25.5">
      <c r="B43" s="292" t="s">
        <v>26</v>
      </c>
      <c r="C43" s="293" t="s">
        <v>10</v>
      </c>
      <c r="D43" s="297" t="s">
        <v>96</v>
      </c>
      <c r="E43" s="293" t="s">
        <v>97</v>
      </c>
      <c r="F43" s="293" t="s">
        <v>25</v>
      </c>
      <c r="G43" s="293">
        <v>10</v>
      </c>
      <c r="H43" s="295">
        <v>6.4</v>
      </c>
      <c r="I43" s="296">
        <f>G43*H43</f>
        <v>64</v>
      </c>
    </row>
    <row r="44" spans="1:254">
      <c r="B44" s="22"/>
      <c r="C44" s="22"/>
      <c r="D44" s="22"/>
      <c r="E44" s="22"/>
      <c r="F44" s="22"/>
      <c r="G44" s="22"/>
      <c r="H44" s="22"/>
      <c r="I44" s="22"/>
    </row>
    <row r="45" spans="1:254">
      <c r="B45" s="329" t="s">
        <v>140</v>
      </c>
      <c r="C45" s="329"/>
      <c r="D45" s="329"/>
      <c r="E45" s="329"/>
      <c r="F45" s="329"/>
      <c r="G45" s="329"/>
      <c r="H45" s="256" t="s">
        <v>133</v>
      </c>
      <c r="I45" s="244">
        <f>I6+I9+I14+I17+I22+I24+I30+I33+I40+I43</f>
        <v>402</v>
      </c>
    </row>
    <row r="46" spans="1:254">
      <c r="B46" s="329"/>
      <c r="C46" s="329"/>
      <c r="D46" s="329"/>
      <c r="E46" s="329"/>
      <c r="F46" s="329"/>
      <c r="G46" s="329"/>
      <c r="H46" s="256" t="s">
        <v>134</v>
      </c>
      <c r="I46" s="244">
        <f>I7+I15+I31+I41</f>
        <v>4</v>
      </c>
    </row>
    <row r="48" spans="1:254" ht="63.75" customHeight="1">
      <c r="B48" s="339" t="s">
        <v>181</v>
      </c>
      <c r="C48" s="339"/>
      <c r="D48" s="339"/>
      <c r="E48" s="339"/>
      <c r="F48" s="339"/>
      <c r="G48" s="339"/>
      <c r="H48" s="339"/>
      <c r="I48" s="339"/>
    </row>
    <row r="49" spans="2:2">
      <c r="B49" s="325"/>
    </row>
  </sheetData>
  <sheetProtection selectLockedCells="1" selectUnlockedCells="1"/>
  <mergeCells count="4">
    <mergeCell ref="B1:I1"/>
    <mergeCell ref="B45:G46"/>
    <mergeCell ref="B2:I2"/>
    <mergeCell ref="B48:I48"/>
  </mergeCells>
  <printOptions horizontalCentered="1"/>
  <pageMargins left="0.11805555555555555" right="0.11805555555555555" top="0.55138888888888893" bottom="0.35416666666666669" header="0.51180555555555551" footer="0.51180555555555551"/>
  <pageSetup paperSize="9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B1:L19"/>
  <sheetViews>
    <sheetView zoomScaleNormal="100" workbookViewId="0">
      <selection activeCell="B2" sqref="B2:I2"/>
    </sheetView>
  </sheetViews>
  <sheetFormatPr defaultRowHeight="15"/>
  <cols>
    <col min="1" max="1" width="2.625" style="18" customWidth="1"/>
    <col min="2" max="2" width="3.5" style="18" customWidth="1"/>
    <col min="3" max="3" width="7.125" style="18" customWidth="1"/>
    <col min="4" max="4" width="31" style="18" customWidth="1"/>
    <col min="5" max="5" width="9.5" style="18" customWidth="1"/>
    <col min="6" max="6" width="5.875" style="18" customWidth="1"/>
    <col min="7" max="7" width="7" style="18" customWidth="1"/>
    <col min="8" max="8" width="9.25" style="18" customWidth="1"/>
    <col min="9" max="9" width="10.5" style="18" customWidth="1"/>
    <col min="10" max="16384" width="9" style="18"/>
  </cols>
  <sheetData>
    <row r="1" spans="2:12" ht="15.75">
      <c r="B1" s="326" t="s">
        <v>187</v>
      </c>
      <c r="C1" s="326"/>
      <c r="D1" s="326"/>
      <c r="E1" s="326"/>
      <c r="F1" s="326"/>
      <c r="G1" s="326"/>
      <c r="H1" s="326"/>
      <c r="I1" s="326"/>
    </row>
    <row r="2" spans="2:12" ht="15.75">
      <c r="B2" s="328" t="s">
        <v>188</v>
      </c>
      <c r="C2" s="328"/>
      <c r="D2" s="328"/>
      <c r="E2" s="328"/>
      <c r="F2" s="328"/>
      <c r="G2" s="328"/>
      <c r="H2" s="328"/>
      <c r="I2" s="328"/>
    </row>
    <row r="3" spans="2:12">
      <c r="B3" s="45" t="s">
        <v>1</v>
      </c>
      <c r="C3" s="45" t="s">
        <v>2</v>
      </c>
      <c r="D3" s="42" t="s">
        <v>3</v>
      </c>
      <c r="E3" s="45" t="s">
        <v>4</v>
      </c>
      <c r="F3" s="45" t="s">
        <v>5</v>
      </c>
      <c r="G3" s="46" t="s">
        <v>6</v>
      </c>
      <c r="H3" s="45" t="s">
        <v>7</v>
      </c>
      <c r="I3" s="47" t="s">
        <v>8</v>
      </c>
    </row>
    <row r="4" spans="2:12" ht="15.75" customHeight="1">
      <c r="B4" s="45"/>
      <c r="C4" s="45"/>
      <c r="D4" s="48" t="s">
        <v>124</v>
      </c>
      <c r="E4" s="45"/>
      <c r="F4" s="45"/>
      <c r="G4" s="45"/>
      <c r="H4" s="49"/>
      <c r="I4" s="50"/>
    </row>
    <row r="5" spans="2:12" ht="43.5" customHeight="1">
      <c r="B5" s="51" t="s">
        <v>18</v>
      </c>
      <c r="C5" s="52" t="s">
        <v>10</v>
      </c>
      <c r="D5" s="43" t="s">
        <v>99</v>
      </c>
      <c r="E5" s="51" t="s">
        <v>77</v>
      </c>
      <c r="F5" s="51" t="s">
        <v>20</v>
      </c>
      <c r="G5" s="51">
        <v>0.02</v>
      </c>
      <c r="H5" s="53">
        <v>100</v>
      </c>
      <c r="I5" s="54">
        <f t="shared" ref="I5:I15" si="0">G5*H5</f>
        <v>2</v>
      </c>
    </row>
    <row r="6" spans="2:12" ht="102">
      <c r="B6" s="51">
        <v>2</v>
      </c>
      <c r="C6" s="52" t="s">
        <v>10</v>
      </c>
      <c r="D6" s="43" t="s">
        <v>182</v>
      </c>
      <c r="E6" s="51" t="s">
        <v>100</v>
      </c>
      <c r="F6" s="51" t="s">
        <v>20</v>
      </c>
      <c r="G6" s="51">
        <v>0.4</v>
      </c>
      <c r="H6" s="55">
        <v>200</v>
      </c>
      <c r="I6" s="54">
        <f t="shared" si="0"/>
        <v>80</v>
      </c>
    </row>
    <row r="7" spans="2:12" ht="76.5">
      <c r="B7" s="51">
        <v>3</v>
      </c>
      <c r="C7" s="52" t="s">
        <v>10</v>
      </c>
      <c r="D7" s="44" t="s">
        <v>101</v>
      </c>
      <c r="E7" s="51" t="s">
        <v>15</v>
      </c>
      <c r="F7" s="51" t="s">
        <v>12</v>
      </c>
      <c r="G7" s="51">
        <v>1</v>
      </c>
      <c r="H7" s="55">
        <v>80</v>
      </c>
      <c r="I7" s="54">
        <f t="shared" si="0"/>
        <v>80</v>
      </c>
    </row>
    <row r="8" spans="2:12" ht="38.25">
      <c r="B8" s="51">
        <v>4</v>
      </c>
      <c r="C8" s="52" t="s">
        <v>10</v>
      </c>
      <c r="D8" s="43" t="s">
        <v>102</v>
      </c>
      <c r="E8" s="51" t="s">
        <v>13</v>
      </c>
      <c r="F8" s="51" t="s">
        <v>12</v>
      </c>
      <c r="G8" s="51">
        <v>1</v>
      </c>
      <c r="H8" s="55">
        <v>24</v>
      </c>
      <c r="I8" s="54">
        <f t="shared" si="0"/>
        <v>24</v>
      </c>
    </row>
    <row r="9" spans="2:12" ht="38.25">
      <c r="B9" s="51">
        <v>5</v>
      </c>
      <c r="C9" s="52" t="s">
        <v>10</v>
      </c>
      <c r="D9" s="43" t="s">
        <v>174</v>
      </c>
      <c r="E9" s="51" t="s">
        <v>103</v>
      </c>
      <c r="F9" s="51" t="s">
        <v>20</v>
      </c>
      <c r="G9" s="51">
        <v>0.08</v>
      </c>
      <c r="H9" s="55">
        <v>860</v>
      </c>
      <c r="I9" s="54">
        <f t="shared" si="0"/>
        <v>68.8</v>
      </c>
    </row>
    <row r="10" spans="2:12" ht="25.5">
      <c r="B10" s="51">
        <v>7</v>
      </c>
      <c r="C10" s="52" t="s">
        <v>10</v>
      </c>
      <c r="D10" s="43" t="s">
        <v>175</v>
      </c>
      <c r="E10" s="51" t="s">
        <v>104</v>
      </c>
      <c r="F10" s="51" t="s">
        <v>20</v>
      </c>
      <c r="G10" s="51">
        <v>3.3</v>
      </c>
      <c r="H10" s="53">
        <v>138.5</v>
      </c>
      <c r="I10" s="54">
        <f t="shared" si="0"/>
        <v>457.04999999999995</v>
      </c>
    </row>
    <row r="11" spans="2:12" ht="25.5">
      <c r="B11" s="51">
        <v>8</v>
      </c>
      <c r="C11" s="52" t="s">
        <v>10</v>
      </c>
      <c r="D11" s="43" t="s">
        <v>176</v>
      </c>
      <c r="E11" s="51" t="s">
        <v>105</v>
      </c>
      <c r="F11" s="51" t="s">
        <v>20</v>
      </c>
      <c r="G11" s="51">
        <v>2.1</v>
      </c>
      <c r="H11" s="53">
        <v>1554</v>
      </c>
      <c r="I11" s="54">
        <f t="shared" si="0"/>
        <v>3263.4</v>
      </c>
    </row>
    <row r="12" spans="2:12" ht="25.5">
      <c r="B12" s="51">
        <v>9</v>
      </c>
      <c r="C12" s="52" t="s">
        <v>10</v>
      </c>
      <c r="D12" s="43" t="s">
        <v>106</v>
      </c>
      <c r="E12" s="51" t="s">
        <v>107</v>
      </c>
      <c r="F12" s="51" t="s">
        <v>20</v>
      </c>
      <c r="G12" s="51">
        <v>2.4</v>
      </c>
      <c r="H12" s="53">
        <v>138.5</v>
      </c>
      <c r="I12" s="54">
        <f t="shared" si="0"/>
        <v>332.4</v>
      </c>
    </row>
    <row r="13" spans="2:12" ht="25.5">
      <c r="B13" s="51">
        <v>10</v>
      </c>
      <c r="C13" s="52" t="s">
        <v>10</v>
      </c>
      <c r="D13" s="43" t="s">
        <v>108</v>
      </c>
      <c r="E13" s="51" t="s">
        <v>109</v>
      </c>
      <c r="F13" s="51" t="s">
        <v>20</v>
      </c>
      <c r="G13" s="51">
        <v>1.5</v>
      </c>
      <c r="H13" s="53">
        <v>1110</v>
      </c>
      <c r="I13" s="54">
        <f t="shared" si="0"/>
        <v>1665</v>
      </c>
    </row>
    <row r="14" spans="2:12" ht="25.5">
      <c r="B14" s="51">
        <v>11</v>
      </c>
      <c r="C14" s="52" t="s">
        <v>10</v>
      </c>
      <c r="D14" s="43" t="s">
        <v>110</v>
      </c>
      <c r="E14" s="51" t="s">
        <v>13</v>
      </c>
      <c r="F14" s="51" t="s">
        <v>12</v>
      </c>
      <c r="G14" s="51">
        <v>1</v>
      </c>
      <c r="H14" s="53">
        <v>90</v>
      </c>
      <c r="I14" s="54">
        <f t="shared" si="0"/>
        <v>90</v>
      </c>
    </row>
    <row r="15" spans="2:12" ht="38.25">
      <c r="B15" s="308">
        <v>12</v>
      </c>
      <c r="C15" s="309" t="s">
        <v>10</v>
      </c>
      <c r="D15" s="310" t="s">
        <v>111</v>
      </c>
      <c r="E15" s="308" t="s">
        <v>15</v>
      </c>
      <c r="F15" s="308" t="s">
        <v>12</v>
      </c>
      <c r="G15" s="308">
        <v>1</v>
      </c>
      <c r="H15" s="311">
        <v>180</v>
      </c>
      <c r="I15" s="312">
        <f t="shared" si="0"/>
        <v>180</v>
      </c>
    </row>
    <row r="16" spans="2:12">
      <c r="B16" s="329" t="s">
        <v>141</v>
      </c>
      <c r="C16" s="329"/>
      <c r="D16" s="329"/>
      <c r="E16" s="329"/>
      <c r="F16" s="329"/>
      <c r="G16" s="329"/>
      <c r="H16" s="195" t="s">
        <v>133</v>
      </c>
      <c r="I16" s="196">
        <f>I6+I7+I10+I11+I12+I13+I15</f>
        <v>6057.8499999999995</v>
      </c>
      <c r="L16" s="183"/>
    </row>
    <row r="17" spans="2:9">
      <c r="B17" s="329"/>
      <c r="C17" s="329"/>
      <c r="D17" s="329"/>
      <c r="E17" s="329"/>
      <c r="F17" s="329"/>
      <c r="G17" s="329"/>
      <c r="H17" s="195" t="s">
        <v>134</v>
      </c>
      <c r="I17" s="196">
        <f>I5+I8+I9+I14</f>
        <v>184.8</v>
      </c>
    </row>
    <row r="18" spans="2:9" ht="15.75">
      <c r="D18" s="37"/>
      <c r="I18" s="183"/>
    </row>
    <row r="19" spans="2:9" ht="15.75">
      <c r="D19" s="38"/>
    </row>
  </sheetData>
  <sheetProtection selectLockedCells="1" selectUnlockedCells="1"/>
  <mergeCells count="3">
    <mergeCell ref="B1:I1"/>
    <mergeCell ref="B16:G17"/>
    <mergeCell ref="B2:I2"/>
  </mergeCells>
  <pageMargins left="0.31527777777777777" right="0.31527777777777777" top="0.74791666666666667" bottom="0.74791666666666667" header="0.51180555555555551" footer="0.51180555555555551"/>
  <pageSetup paperSize="9" firstPageNumber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B1:K15"/>
  <sheetViews>
    <sheetView zoomScale="110" zoomScaleNormal="110" workbookViewId="0">
      <selection activeCell="B2" sqref="B2:I2"/>
    </sheetView>
  </sheetViews>
  <sheetFormatPr defaultRowHeight="15"/>
  <cols>
    <col min="1" max="1" width="2.625" style="18" customWidth="1"/>
    <col min="2" max="2" width="3.5" style="18" customWidth="1"/>
    <col min="3" max="3" width="7.125" style="18" customWidth="1"/>
    <col min="4" max="4" width="31.875" style="18" customWidth="1"/>
    <col min="5" max="5" width="11.625" style="18" customWidth="1"/>
    <col min="6" max="6" width="5.75" style="18" customWidth="1"/>
    <col min="7" max="7" width="6.5" style="18" customWidth="1"/>
    <col min="8" max="8" width="7.25" style="18" customWidth="1"/>
    <col min="9" max="9" width="10.625" style="18" customWidth="1"/>
    <col min="10" max="16384" width="9" style="18"/>
  </cols>
  <sheetData>
    <row r="1" spans="2:11" s="39" customFormat="1" ht="23.25" customHeight="1">
      <c r="B1" s="326" t="s">
        <v>187</v>
      </c>
      <c r="C1" s="326"/>
      <c r="D1" s="326"/>
      <c r="E1" s="326"/>
      <c r="F1" s="326"/>
      <c r="G1" s="326"/>
      <c r="H1" s="326"/>
      <c r="I1" s="326"/>
    </row>
    <row r="2" spans="2:11" s="39" customFormat="1" ht="18" customHeight="1">
      <c r="B2" s="328" t="s">
        <v>188</v>
      </c>
      <c r="C2" s="328"/>
      <c r="D2" s="328"/>
      <c r="E2" s="328"/>
      <c r="F2" s="328"/>
      <c r="G2" s="328"/>
      <c r="H2" s="328"/>
      <c r="I2" s="328"/>
    </row>
    <row r="3" spans="2:11">
      <c r="B3" s="45" t="s">
        <v>1</v>
      </c>
      <c r="C3" s="45" t="s">
        <v>2</v>
      </c>
      <c r="D3" s="42" t="s">
        <v>3</v>
      </c>
      <c r="E3" s="45" t="s">
        <v>4</v>
      </c>
      <c r="F3" s="45" t="s">
        <v>5</v>
      </c>
      <c r="G3" s="46" t="s">
        <v>6</v>
      </c>
      <c r="H3" s="45" t="s">
        <v>7</v>
      </c>
      <c r="I3" s="56" t="s">
        <v>8</v>
      </c>
    </row>
    <row r="4" spans="2:11">
      <c r="B4" s="57"/>
      <c r="C4" s="57"/>
      <c r="D4" s="58" t="s">
        <v>126</v>
      </c>
      <c r="E4" s="57"/>
      <c r="F4" s="57"/>
      <c r="G4" s="57"/>
      <c r="H4" s="59"/>
      <c r="I4" s="60"/>
    </row>
    <row r="5" spans="2:11" ht="54" customHeight="1">
      <c r="B5" s="61" t="s">
        <v>18</v>
      </c>
      <c r="C5" s="62" t="s">
        <v>70</v>
      </c>
      <c r="D5" s="63" t="s">
        <v>177</v>
      </c>
      <c r="E5" s="61" t="s">
        <v>112</v>
      </c>
      <c r="F5" s="61" t="s">
        <v>20</v>
      </c>
      <c r="G5" s="61">
        <v>0.1</v>
      </c>
      <c r="H5" s="64">
        <v>35</v>
      </c>
      <c r="I5" s="65">
        <f>G5*H5</f>
        <v>3.5</v>
      </c>
    </row>
    <row r="6" spans="2:11" ht="38.25">
      <c r="B6" s="61">
        <v>2</v>
      </c>
      <c r="C6" s="62" t="s">
        <v>10</v>
      </c>
      <c r="D6" s="63" t="s">
        <v>113</v>
      </c>
      <c r="E6" s="61" t="s">
        <v>114</v>
      </c>
      <c r="F6" s="61" t="s">
        <v>20</v>
      </c>
      <c r="G6" s="61">
        <v>3.3</v>
      </c>
      <c r="H6" s="66">
        <v>45</v>
      </c>
      <c r="I6" s="65">
        <f>G6*H6</f>
        <v>148.5</v>
      </c>
    </row>
    <row r="7" spans="2:11" ht="51">
      <c r="B7" s="61" t="s">
        <v>29</v>
      </c>
      <c r="C7" s="62" t="s">
        <v>10</v>
      </c>
      <c r="D7" s="63" t="s">
        <v>115</v>
      </c>
      <c r="E7" s="61" t="s">
        <v>15</v>
      </c>
      <c r="F7" s="61" t="s">
        <v>12</v>
      </c>
      <c r="G7" s="61">
        <v>1</v>
      </c>
      <c r="H7" s="66">
        <v>42</v>
      </c>
      <c r="I7" s="65">
        <f>G7*H7</f>
        <v>42</v>
      </c>
    </row>
    <row r="8" spans="2:11" ht="25.5">
      <c r="B8" s="313" t="s">
        <v>32</v>
      </c>
      <c r="C8" s="314" t="s">
        <v>10</v>
      </c>
      <c r="D8" s="315" t="s">
        <v>116</v>
      </c>
      <c r="E8" s="313" t="s">
        <v>13</v>
      </c>
      <c r="F8" s="313" t="s">
        <v>12</v>
      </c>
      <c r="G8" s="313">
        <v>1</v>
      </c>
      <c r="H8" s="316">
        <v>2</v>
      </c>
      <c r="I8" s="317">
        <f>G8*H8</f>
        <v>2</v>
      </c>
    </row>
    <row r="9" spans="2:11">
      <c r="B9" s="329" t="s">
        <v>141</v>
      </c>
      <c r="C9" s="329"/>
      <c r="D9" s="329"/>
      <c r="E9" s="329"/>
      <c r="F9" s="329"/>
      <c r="G9" s="329"/>
      <c r="H9" s="195" t="s">
        <v>133</v>
      </c>
      <c r="I9" s="196">
        <f>I6+I7</f>
        <v>190.5</v>
      </c>
      <c r="J9" s="41"/>
      <c r="K9" s="41"/>
    </row>
    <row r="10" spans="2:11">
      <c r="B10" s="329"/>
      <c r="C10" s="329"/>
      <c r="D10" s="329"/>
      <c r="E10" s="329"/>
      <c r="F10" s="329"/>
      <c r="G10" s="329"/>
      <c r="H10" s="195" t="s">
        <v>134</v>
      </c>
      <c r="I10" s="196">
        <f>I5+I8</f>
        <v>5.5</v>
      </c>
      <c r="J10" s="41"/>
      <c r="K10" s="41"/>
    </row>
    <row r="11" spans="2:11" ht="18.75" customHeight="1"/>
    <row r="12" spans="2:11" ht="66.75" customHeight="1"/>
    <row r="15" spans="2:11" ht="60.75" customHeight="1"/>
  </sheetData>
  <sheetProtection selectLockedCells="1" selectUnlockedCells="1"/>
  <mergeCells count="3">
    <mergeCell ref="B1:I1"/>
    <mergeCell ref="B9:G10"/>
    <mergeCell ref="B2:I2"/>
  </mergeCells>
  <pageMargins left="0.31527777777777777" right="0.31527777777777777" top="0.74791666666666667" bottom="0.74791666666666667" header="0.51180555555555551" footer="0.51180555555555551"/>
  <pageSetup paperSize="9" firstPageNumber="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3"/>
  </sheetPr>
  <dimension ref="B1:J19"/>
  <sheetViews>
    <sheetView zoomScaleNormal="100" workbookViewId="0">
      <selection activeCell="B2" sqref="B2:I2"/>
    </sheetView>
  </sheetViews>
  <sheetFormatPr defaultRowHeight="15"/>
  <cols>
    <col min="1" max="1" width="2.625" style="18" customWidth="1"/>
    <col min="2" max="2" width="3.5" style="18" customWidth="1"/>
    <col min="3" max="3" width="5.625" style="18" customWidth="1"/>
    <col min="4" max="4" width="26.75" style="18" customWidth="1"/>
    <col min="5" max="5" width="13.125" style="18" customWidth="1"/>
    <col min="6" max="7" width="7.375" style="18" customWidth="1"/>
    <col min="8" max="8" width="7.25" style="18" customWidth="1"/>
    <col min="9" max="9" width="12.25" style="18" customWidth="1"/>
    <col min="10" max="16384" width="9" style="18"/>
  </cols>
  <sheetData>
    <row r="1" spans="2:10" ht="24" customHeight="1">
      <c r="B1" s="326" t="s">
        <v>187</v>
      </c>
      <c r="C1" s="326"/>
      <c r="D1" s="326"/>
      <c r="E1" s="326"/>
      <c r="F1" s="326"/>
      <c r="G1" s="326"/>
      <c r="H1" s="326"/>
      <c r="I1" s="326"/>
    </row>
    <row r="2" spans="2:10" ht="18" customHeight="1">
      <c r="B2" s="328" t="s">
        <v>188</v>
      </c>
      <c r="C2" s="328"/>
      <c r="D2" s="328"/>
      <c r="E2" s="328"/>
      <c r="F2" s="328"/>
      <c r="G2" s="328"/>
      <c r="H2" s="328"/>
      <c r="I2" s="328"/>
    </row>
    <row r="3" spans="2:10">
      <c r="B3" s="45" t="s">
        <v>1</v>
      </c>
      <c r="C3" s="45" t="s">
        <v>2</v>
      </c>
      <c r="D3" s="42" t="s">
        <v>3</v>
      </c>
      <c r="E3" s="45" t="s">
        <v>4</v>
      </c>
      <c r="F3" s="45" t="s">
        <v>5</v>
      </c>
      <c r="G3" s="46" t="s">
        <v>6</v>
      </c>
      <c r="H3" s="45" t="s">
        <v>7</v>
      </c>
      <c r="I3" s="56" t="s">
        <v>8</v>
      </c>
      <c r="J3" s="40"/>
    </row>
    <row r="4" spans="2:10">
      <c r="B4" s="67"/>
      <c r="C4" s="67"/>
      <c r="D4" s="68" t="s">
        <v>121</v>
      </c>
      <c r="E4" s="67"/>
      <c r="F4" s="67"/>
      <c r="G4" s="67"/>
      <c r="H4" s="69"/>
      <c r="I4" s="70"/>
      <c r="J4" s="40"/>
    </row>
    <row r="5" spans="2:10" ht="76.5">
      <c r="B5" s="71" t="s">
        <v>18</v>
      </c>
      <c r="C5" s="72" t="s">
        <v>10</v>
      </c>
      <c r="D5" s="73" t="s">
        <v>183</v>
      </c>
      <c r="E5" s="71" t="s">
        <v>77</v>
      </c>
      <c r="F5" s="71" t="s">
        <v>20</v>
      </c>
      <c r="G5" s="71">
        <v>0.03</v>
      </c>
      <c r="H5" s="74">
        <v>989.5</v>
      </c>
      <c r="I5" s="75">
        <f>G5*H5</f>
        <v>29.684999999999999</v>
      </c>
      <c r="J5" s="40"/>
    </row>
    <row r="6" spans="2:10" ht="38.25">
      <c r="B6" s="71" t="s">
        <v>21</v>
      </c>
      <c r="C6" s="72" t="s">
        <v>10</v>
      </c>
      <c r="D6" s="73" t="s">
        <v>117</v>
      </c>
      <c r="E6" s="71" t="s">
        <v>118</v>
      </c>
      <c r="F6" s="71" t="s">
        <v>20</v>
      </c>
      <c r="G6" s="71">
        <v>0.16</v>
      </c>
      <c r="H6" s="318">
        <v>210</v>
      </c>
      <c r="I6" s="76">
        <f>G6*H6</f>
        <v>33.6</v>
      </c>
      <c r="J6" s="40"/>
    </row>
    <row r="7" spans="2:10" ht="68.25" customHeight="1">
      <c r="B7" s="71" t="s">
        <v>26</v>
      </c>
      <c r="C7" s="72" t="s">
        <v>10</v>
      </c>
      <c r="D7" s="73" t="s">
        <v>178</v>
      </c>
      <c r="E7" s="71" t="s">
        <v>15</v>
      </c>
      <c r="F7" s="71" t="s">
        <v>12</v>
      </c>
      <c r="G7" s="71">
        <v>1</v>
      </c>
      <c r="H7" s="74">
        <v>56</v>
      </c>
      <c r="I7" s="76">
        <f>G7*H7</f>
        <v>56</v>
      </c>
      <c r="J7" s="40"/>
    </row>
    <row r="8" spans="2:10" ht="25.5">
      <c r="B8" s="319" t="s">
        <v>29</v>
      </c>
      <c r="C8" s="320" t="s">
        <v>10</v>
      </c>
      <c r="D8" s="321" t="s">
        <v>119</v>
      </c>
      <c r="E8" s="319" t="s">
        <v>13</v>
      </c>
      <c r="F8" s="319" t="s">
        <v>12</v>
      </c>
      <c r="G8" s="319">
        <v>1</v>
      </c>
      <c r="H8" s="322">
        <v>2</v>
      </c>
      <c r="I8" s="323">
        <f>G8*H8</f>
        <v>2</v>
      </c>
      <c r="J8" s="40"/>
    </row>
    <row r="9" spans="2:10">
      <c r="B9" s="329" t="s">
        <v>141</v>
      </c>
      <c r="C9" s="329"/>
      <c r="D9" s="329"/>
      <c r="E9" s="329"/>
      <c r="F9" s="329"/>
      <c r="G9" s="329"/>
      <c r="H9" s="195" t="s">
        <v>133</v>
      </c>
      <c r="I9" s="196">
        <f>I6+I7</f>
        <v>89.6</v>
      </c>
      <c r="J9" s="40"/>
    </row>
    <row r="10" spans="2:10">
      <c r="B10" s="329"/>
      <c r="C10" s="329"/>
      <c r="D10" s="329"/>
      <c r="E10" s="329"/>
      <c r="F10" s="329"/>
      <c r="G10" s="329"/>
      <c r="H10" s="195" t="s">
        <v>134</v>
      </c>
      <c r="I10" s="196">
        <f>I5+I8</f>
        <v>31.684999999999999</v>
      </c>
      <c r="J10" s="40"/>
    </row>
    <row r="11" spans="2:10">
      <c r="B11" s="40"/>
      <c r="C11" s="40"/>
      <c r="D11" s="40"/>
      <c r="E11" s="1"/>
      <c r="F11" s="1"/>
      <c r="G11" s="1"/>
      <c r="H11" s="40"/>
      <c r="I11" s="40"/>
      <c r="J11" s="40"/>
    </row>
    <row r="12" spans="2:10">
      <c r="B12" s="40"/>
      <c r="C12" s="40"/>
      <c r="D12" s="41"/>
      <c r="E12" s="1"/>
      <c r="F12" s="1"/>
      <c r="G12" s="1"/>
      <c r="H12" s="40"/>
      <c r="I12" s="40"/>
      <c r="J12" s="40"/>
    </row>
    <row r="13" spans="2:10" ht="15.75">
      <c r="D13" s="22"/>
      <c r="E13" s="1"/>
      <c r="F13" s="37"/>
      <c r="G13" s="37"/>
    </row>
    <row r="14" spans="2:10" ht="15.75">
      <c r="D14"/>
      <c r="E14" s="1"/>
      <c r="F14" s="37"/>
      <c r="G14" s="37"/>
    </row>
    <row r="15" spans="2:10" ht="15.75">
      <c r="D15" s="24"/>
      <c r="E15" s="1"/>
      <c r="F15" s="37"/>
      <c r="G15" s="37"/>
    </row>
    <row r="16" spans="2:10" ht="15.75">
      <c r="D16" s="41"/>
      <c r="E16" s="1"/>
      <c r="F16" s="37"/>
      <c r="G16" s="37"/>
    </row>
    <row r="17" spans="4:7" ht="15.75">
      <c r="D17"/>
      <c r="E17" s="1"/>
      <c r="F17" s="37"/>
      <c r="G17" s="37"/>
    </row>
    <row r="18" spans="4:7" ht="15.75">
      <c r="D18"/>
      <c r="E18" s="1"/>
      <c r="F18" s="37"/>
      <c r="G18" s="37"/>
    </row>
    <row r="19" spans="4:7">
      <c r="D19"/>
      <c r="E19" s="40"/>
    </row>
  </sheetData>
  <sheetProtection selectLockedCells="1" selectUnlockedCells="1"/>
  <mergeCells count="3">
    <mergeCell ref="B1:I1"/>
    <mergeCell ref="B9:G10"/>
    <mergeCell ref="B2:I2"/>
  </mergeCells>
  <pageMargins left="0.31527777777777777" right="0.31527777777777777" top="0.74791666666666667" bottom="0.74791666666666667" header="0.51180555555555551" footer="0.51180555555555551"/>
  <pageSetup paperSize="9" firstPageNumber="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IT9"/>
  <sheetViews>
    <sheetView tabSelected="1" zoomScale="110" zoomScaleNormal="110" zoomScaleSheetLayoutView="100" workbookViewId="0">
      <selection activeCell="H21" sqref="H21"/>
    </sheetView>
  </sheetViews>
  <sheetFormatPr defaultRowHeight="15"/>
  <cols>
    <col min="1" max="1" width="2.625" style="18" customWidth="1"/>
    <col min="2" max="2" width="3.5" style="18" customWidth="1"/>
    <col min="3" max="3" width="5.625" style="18" customWidth="1"/>
    <col min="4" max="4" width="26.75" style="18" customWidth="1"/>
    <col min="5" max="5" width="9.875" style="18" customWidth="1"/>
    <col min="6" max="7" width="7.375" style="18" customWidth="1"/>
    <col min="8" max="8" width="5.75" style="18" customWidth="1"/>
    <col min="9" max="9" width="9.125" style="18" customWidth="1"/>
    <col min="10" max="16384" width="9" style="18"/>
  </cols>
  <sheetData>
    <row r="1" spans="1:254" s="39" customFormat="1" ht="24" customHeight="1">
      <c r="B1" s="326" t="s">
        <v>187</v>
      </c>
      <c r="C1" s="326"/>
      <c r="D1" s="326"/>
      <c r="E1" s="326"/>
      <c r="F1" s="326"/>
      <c r="G1" s="326"/>
      <c r="H1" s="326"/>
      <c r="I1" s="326"/>
    </row>
    <row r="2" spans="1:254" s="39" customFormat="1" ht="18" customHeight="1">
      <c r="B2" s="328" t="s">
        <v>188</v>
      </c>
      <c r="C2" s="328"/>
      <c r="D2" s="328"/>
      <c r="E2" s="328"/>
      <c r="F2" s="328"/>
      <c r="G2" s="328"/>
      <c r="H2" s="328"/>
      <c r="I2" s="328"/>
    </row>
    <row r="3" spans="1:254">
      <c r="A3" s="40"/>
      <c r="B3" s="45" t="s">
        <v>1</v>
      </c>
      <c r="C3" s="45" t="s">
        <v>2</v>
      </c>
      <c r="D3" s="42" t="s">
        <v>3</v>
      </c>
      <c r="E3" s="45" t="s">
        <v>4</v>
      </c>
      <c r="F3" s="45" t="s">
        <v>5</v>
      </c>
      <c r="G3" s="46" t="s">
        <v>6</v>
      </c>
      <c r="H3" s="45" t="s">
        <v>7</v>
      </c>
      <c r="I3" s="56" t="s">
        <v>8</v>
      </c>
    </row>
    <row r="4" spans="1:254">
      <c r="A4" s="40"/>
      <c r="B4" s="67"/>
      <c r="C4" s="67"/>
      <c r="D4" s="68" t="s">
        <v>122</v>
      </c>
      <c r="E4" s="67"/>
      <c r="F4" s="67"/>
      <c r="G4" s="67"/>
      <c r="H4" s="69"/>
      <c r="I4" s="70"/>
    </row>
    <row r="5" spans="1:254" ht="76.5">
      <c r="A5" s="40"/>
      <c r="B5" s="71" t="s">
        <v>18</v>
      </c>
      <c r="C5" s="72" t="s">
        <v>10</v>
      </c>
      <c r="D5" s="73" t="s">
        <v>183</v>
      </c>
      <c r="E5" s="71" t="s">
        <v>77</v>
      </c>
      <c r="F5" s="71" t="s">
        <v>20</v>
      </c>
      <c r="G5" s="71">
        <v>0.03</v>
      </c>
      <c r="H5" s="74">
        <v>350</v>
      </c>
      <c r="I5" s="75">
        <f>G5*H5</f>
        <v>10.5</v>
      </c>
    </row>
    <row r="6" spans="1:254" ht="51">
      <c r="A6" s="40"/>
      <c r="B6" s="319">
        <v>2</v>
      </c>
      <c r="C6" s="320" t="s">
        <v>10</v>
      </c>
      <c r="D6" s="321" t="s">
        <v>120</v>
      </c>
      <c r="E6" s="319" t="s">
        <v>15</v>
      </c>
      <c r="F6" s="319" t="s">
        <v>12</v>
      </c>
      <c r="G6" s="319">
        <v>1</v>
      </c>
      <c r="H6" s="322">
        <v>16</v>
      </c>
      <c r="I6" s="323">
        <f>G6*H6</f>
        <v>16</v>
      </c>
    </row>
    <row r="7" spans="1:254">
      <c r="A7" s="22"/>
      <c r="B7" s="329" t="s">
        <v>141</v>
      </c>
      <c r="C7" s="329"/>
      <c r="D7" s="329"/>
      <c r="E7" s="329"/>
      <c r="F7" s="329"/>
      <c r="G7" s="329"/>
      <c r="H7" s="256" t="s">
        <v>133</v>
      </c>
      <c r="I7" s="196">
        <f>I6</f>
        <v>16</v>
      </c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</row>
    <row r="8" spans="1:254">
      <c r="B8" s="329"/>
      <c r="C8" s="329"/>
      <c r="D8" s="329"/>
      <c r="E8" s="329"/>
      <c r="F8" s="329"/>
      <c r="G8" s="329"/>
      <c r="H8" s="195" t="s">
        <v>134</v>
      </c>
      <c r="I8" s="196">
        <f>I5</f>
        <v>10.5</v>
      </c>
    </row>
    <row r="9" spans="1:254">
      <c r="B9" s="40"/>
      <c r="C9" s="40"/>
      <c r="D9" s="40"/>
      <c r="E9" s="40"/>
      <c r="F9" s="40"/>
      <c r="G9" s="40"/>
      <c r="H9" s="40"/>
      <c r="I9" s="40"/>
    </row>
  </sheetData>
  <sheetProtection selectLockedCells="1" selectUnlockedCells="1"/>
  <mergeCells count="3">
    <mergeCell ref="B1:I1"/>
    <mergeCell ref="B7:G8"/>
    <mergeCell ref="B2:I2"/>
  </mergeCells>
  <pageMargins left="0.78749999999999998" right="0.78749999999999998" top="1.0527777777777778" bottom="1.0527777777777778" header="0.78749999999999998" footer="0.78749999999999998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3"/>
  </sheetPr>
  <dimension ref="B1:J65536"/>
  <sheetViews>
    <sheetView zoomScale="110" zoomScaleNormal="110" workbookViewId="0">
      <selection activeCell="B2" sqref="B2:I2"/>
    </sheetView>
  </sheetViews>
  <sheetFormatPr defaultRowHeight="63.75" customHeight="1"/>
  <cols>
    <col min="1" max="1" width="2.375" style="18" customWidth="1"/>
    <col min="2" max="2" width="3.5" style="18" customWidth="1"/>
    <col min="3" max="3" width="5.25" style="18" customWidth="1"/>
    <col min="4" max="4" width="37.25" style="18" customWidth="1"/>
    <col min="5" max="5" width="10" style="18" customWidth="1"/>
    <col min="6" max="6" width="5.75" style="18" customWidth="1"/>
    <col min="7" max="7" width="5.375" style="18" customWidth="1"/>
    <col min="8" max="8" width="13" style="19" customWidth="1"/>
    <col min="9" max="9" width="8" style="18" customWidth="1"/>
    <col min="10" max="10" width="9.5" style="18" bestFit="1" customWidth="1"/>
    <col min="11" max="16384" width="9" style="18"/>
  </cols>
  <sheetData>
    <row r="1" spans="2:9" ht="17.25" customHeight="1">
      <c r="B1" s="326" t="s">
        <v>187</v>
      </c>
      <c r="C1" s="326"/>
      <c r="D1" s="326"/>
      <c r="E1" s="326"/>
      <c r="F1" s="326"/>
      <c r="G1" s="326"/>
      <c r="H1" s="326"/>
      <c r="I1" s="326"/>
    </row>
    <row r="2" spans="2:9" ht="16.5" customHeight="1">
      <c r="B2" s="328" t="s">
        <v>188</v>
      </c>
      <c r="C2" s="328"/>
      <c r="D2" s="328"/>
      <c r="E2" s="328"/>
      <c r="F2" s="328"/>
      <c r="G2" s="328"/>
      <c r="H2" s="328"/>
      <c r="I2" s="328"/>
    </row>
    <row r="3" spans="2:9" ht="27" customHeight="1">
      <c r="B3" s="152" t="s">
        <v>1</v>
      </c>
      <c r="C3" s="152" t="s">
        <v>2</v>
      </c>
      <c r="D3" s="42" t="s">
        <v>3</v>
      </c>
      <c r="E3" s="153" t="s">
        <v>4</v>
      </c>
      <c r="F3" s="153" t="s">
        <v>5</v>
      </c>
      <c r="G3" s="154" t="s">
        <v>6</v>
      </c>
      <c r="H3" s="153" t="s">
        <v>7</v>
      </c>
      <c r="I3" s="155" t="s">
        <v>8</v>
      </c>
    </row>
    <row r="4" spans="2:9" ht="25.5" customHeight="1">
      <c r="B4" s="152"/>
      <c r="C4" s="152"/>
      <c r="D4" s="156" t="s">
        <v>123</v>
      </c>
      <c r="E4" s="152"/>
      <c r="F4" s="152"/>
      <c r="G4" s="152"/>
      <c r="H4" s="157"/>
      <c r="I4" s="158"/>
    </row>
    <row r="5" spans="2:9" ht="38.25">
      <c r="B5" s="159" t="s">
        <v>18</v>
      </c>
      <c r="C5" s="160" t="s">
        <v>10</v>
      </c>
      <c r="D5" s="161" t="s">
        <v>186</v>
      </c>
      <c r="E5" s="159" t="s">
        <v>19</v>
      </c>
      <c r="F5" s="159" t="s">
        <v>20</v>
      </c>
      <c r="G5" s="159">
        <v>0.44</v>
      </c>
      <c r="H5" s="162">
        <v>104</v>
      </c>
      <c r="I5" s="163">
        <f t="shared" ref="I5:I19" si="0">G5*H5</f>
        <v>45.76</v>
      </c>
    </row>
    <row r="6" spans="2:9" ht="25.5">
      <c r="B6" s="159" t="s">
        <v>21</v>
      </c>
      <c r="C6" s="160" t="s">
        <v>22</v>
      </c>
      <c r="D6" s="161" t="s">
        <v>23</v>
      </c>
      <c r="E6" s="159" t="s">
        <v>24</v>
      </c>
      <c r="F6" s="159" t="s">
        <v>25</v>
      </c>
      <c r="G6" s="159">
        <v>0.48</v>
      </c>
      <c r="H6" s="162">
        <v>217</v>
      </c>
      <c r="I6" s="163">
        <f t="shared" si="0"/>
        <v>104.16</v>
      </c>
    </row>
    <row r="7" spans="2:9" ht="25.5">
      <c r="B7" s="159" t="s">
        <v>26</v>
      </c>
      <c r="C7" s="160" t="s">
        <v>10</v>
      </c>
      <c r="D7" s="161" t="s">
        <v>27</v>
      </c>
      <c r="E7" s="159" t="s">
        <v>28</v>
      </c>
      <c r="F7" s="159" t="s">
        <v>25</v>
      </c>
      <c r="G7" s="159">
        <v>0.6</v>
      </c>
      <c r="H7" s="162">
        <v>129</v>
      </c>
      <c r="I7" s="163">
        <f t="shared" si="0"/>
        <v>77.399999999999991</v>
      </c>
    </row>
    <row r="8" spans="2:9" ht="25.5">
      <c r="B8" s="159" t="s">
        <v>29</v>
      </c>
      <c r="C8" s="160" t="s">
        <v>10</v>
      </c>
      <c r="D8" s="161" t="s">
        <v>30</v>
      </c>
      <c r="E8" s="159" t="s">
        <v>31</v>
      </c>
      <c r="F8" s="159" t="s">
        <v>25</v>
      </c>
      <c r="G8" s="159">
        <v>0.72</v>
      </c>
      <c r="H8" s="162">
        <v>197</v>
      </c>
      <c r="I8" s="163">
        <f t="shared" si="0"/>
        <v>141.84</v>
      </c>
    </row>
    <row r="9" spans="2:9" ht="25.5">
      <c r="B9" s="159" t="s">
        <v>32</v>
      </c>
      <c r="C9" s="160" t="s">
        <v>10</v>
      </c>
      <c r="D9" s="161" t="s">
        <v>33</v>
      </c>
      <c r="E9" s="159" t="s">
        <v>34</v>
      </c>
      <c r="F9" s="159" t="s">
        <v>25</v>
      </c>
      <c r="G9" s="159">
        <v>0.84</v>
      </c>
      <c r="H9" s="162">
        <v>430</v>
      </c>
      <c r="I9" s="163">
        <f t="shared" si="0"/>
        <v>361.2</v>
      </c>
    </row>
    <row r="10" spans="2:9" ht="25.5">
      <c r="B10" s="159" t="s">
        <v>35</v>
      </c>
      <c r="C10" s="160" t="s">
        <v>22</v>
      </c>
      <c r="D10" s="161" t="s">
        <v>36</v>
      </c>
      <c r="E10" s="159" t="s">
        <v>37</v>
      </c>
      <c r="F10" s="159" t="s">
        <v>25</v>
      </c>
      <c r="G10" s="159">
        <v>0.3</v>
      </c>
      <c r="H10" s="162">
        <v>189</v>
      </c>
      <c r="I10" s="163">
        <f t="shared" si="0"/>
        <v>56.699999999999996</v>
      </c>
    </row>
    <row r="11" spans="2:9" ht="30" customHeight="1">
      <c r="B11" s="159" t="s">
        <v>38</v>
      </c>
      <c r="C11" s="160" t="s">
        <v>10</v>
      </c>
      <c r="D11" s="161" t="s">
        <v>39</v>
      </c>
      <c r="E11" s="159" t="s">
        <v>40</v>
      </c>
      <c r="F11" s="159" t="s">
        <v>25</v>
      </c>
      <c r="G11" s="159">
        <v>0.36</v>
      </c>
      <c r="H11" s="162">
        <v>112</v>
      </c>
      <c r="I11" s="163">
        <f t="shared" si="0"/>
        <v>40.32</v>
      </c>
    </row>
    <row r="12" spans="2:9" ht="25.5">
      <c r="B12" s="159" t="s">
        <v>41</v>
      </c>
      <c r="C12" s="160" t="s">
        <v>22</v>
      </c>
      <c r="D12" s="161" t="s">
        <v>42</v>
      </c>
      <c r="E12" s="159" t="s">
        <v>43</v>
      </c>
      <c r="F12" s="159" t="s">
        <v>25</v>
      </c>
      <c r="G12" s="159">
        <v>0.42</v>
      </c>
      <c r="H12" s="162">
        <v>171</v>
      </c>
      <c r="I12" s="163">
        <f t="shared" si="0"/>
        <v>71.819999999999993</v>
      </c>
    </row>
    <row r="13" spans="2:9" ht="38.25">
      <c r="B13" s="159" t="s">
        <v>44</v>
      </c>
      <c r="C13" s="160" t="s">
        <v>10</v>
      </c>
      <c r="D13" s="161" t="s">
        <v>45</v>
      </c>
      <c r="E13" s="159" t="s">
        <v>46</v>
      </c>
      <c r="F13" s="159" t="s">
        <v>25</v>
      </c>
      <c r="G13" s="159">
        <v>0.48</v>
      </c>
      <c r="H13" s="162">
        <v>372</v>
      </c>
      <c r="I13" s="163">
        <f t="shared" si="0"/>
        <v>178.56</v>
      </c>
    </row>
    <row r="14" spans="2:9" ht="38.25">
      <c r="B14" s="159">
        <v>10</v>
      </c>
      <c r="C14" s="160" t="s">
        <v>10</v>
      </c>
      <c r="D14" s="161" t="s">
        <v>47</v>
      </c>
      <c r="E14" s="159" t="s">
        <v>48</v>
      </c>
      <c r="F14" s="159" t="s">
        <v>25</v>
      </c>
      <c r="G14" s="159">
        <v>0.18</v>
      </c>
      <c r="H14" s="162">
        <v>189</v>
      </c>
      <c r="I14" s="163">
        <f t="shared" si="0"/>
        <v>34.019999999999996</v>
      </c>
    </row>
    <row r="15" spans="2:9" ht="38.25">
      <c r="B15" s="159" t="s">
        <v>49</v>
      </c>
      <c r="C15" s="160" t="s">
        <v>10</v>
      </c>
      <c r="D15" s="161" t="s">
        <v>50</v>
      </c>
      <c r="E15" s="159" t="s">
        <v>51</v>
      </c>
      <c r="F15" s="159" t="s">
        <v>25</v>
      </c>
      <c r="G15" s="159">
        <v>0.24</v>
      </c>
      <c r="H15" s="162">
        <v>112</v>
      </c>
      <c r="I15" s="163">
        <f t="shared" si="0"/>
        <v>26.88</v>
      </c>
    </row>
    <row r="16" spans="2:9" ht="38.25">
      <c r="B16" s="159" t="s">
        <v>52</v>
      </c>
      <c r="C16" s="160" t="s">
        <v>10</v>
      </c>
      <c r="D16" s="161" t="s">
        <v>53</v>
      </c>
      <c r="E16" s="159" t="s">
        <v>54</v>
      </c>
      <c r="F16" s="159" t="s">
        <v>25</v>
      </c>
      <c r="G16" s="159">
        <v>0.3</v>
      </c>
      <c r="H16" s="162">
        <v>171</v>
      </c>
      <c r="I16" s="163">
        <f t="shared" si="0"/>
        <v>51.3</v>
      </c>
    </row>
    <row r="17" spans="2:10" ht="38.25">
      <c r="B17" s="159" t="s">
        <v>55</v>
      </c>
      <c r="C17" s="160" t="s">
        <v>10</v>
      </c>
      <c r="D17" s="161" t="s">
        <v>56</v>
      </c>
      <c r="E17" s="159" t="s">
        <v>57</v>
      </c>
      <c r="F17" s="159" t="s">
        <v>25</v>
      </c>
      <c r="G17" s="159">
        <v>0.36</v>
      </c>
      <c r="H17" s="162">
        <v>372</v>
      </c>
      <c r="I17" s="163">
        <f t="shared" si="0"/>
        <v>133.91999999999999</v>
      </c>
    </row>
    <row r="18" spans="2:10" ht="51">
      <c r="B18" s="159" t="s">
        <v>58</v>
      </c>
      <c r="C18" s="160" t="s">
        <v>22</v>
      </c>
      <c r="D18" s="161" t="s">
        <v>144</v>
      </c>
      <c r="E18" s="159" t="s">
        <v>15</v>
      </c>
      <c r="F18" s="159" t="s">
        <v>12</v>
      </c>
      <c r="G18" s="159">
        <v>1</v>
      </c>
      <c r="H18" s="162">
        <v>220</v>
      </c>
      <c r="I18" s="163">
        <f t="shared" si="0"/>
        <v>220</v>
      </c>
    </row>
    <row r="19" spans="2:10" ht="38.25">
      <c r="B19" s="190" t="s">
        <v>59</v>
      </c>
      <c r="C19" s="191" t="s">
        <v>10</v>
      </c>
      <c r="D19" s="192" t="s">
        <v>150</v>
      </c>
      <c r="E19" s="190" t="s">
        <v>13</v>
      </c>
      <c r="F19" s="190" t="s">
        <v>12</v>
      </c>
      <c r="G19" s="190">
        <v>1</v>
      </c>
      <c r="H19" s="193">
        <v>60</v>
      </c>
      <c r="I19" s="194">
        <f t="shared" si="0"/>
        <v>60</v>
      </c>
      <c r="J19" s="178"/>
    </row>
    <row r="20" spans="2:10" ht="22.5" customHeight="1">
      <c r="B20" s="329" t="s">
        <v>141</v>
      </c>
      <c r="C20" s="329"/>
      <c r="D20" s="329"/>
      <c r="E20" s="329"/>
      <c r="F20" s="329"/>
      <c r="G20" s="329"/>
      <c r="H20" s="195" t="s">
        <v>145</v>
      </c>
      <c r="I20" s="196">
        <f>I18</f>
        <v>220</v>
      </c>
      <c r="J20" s="40"/>
    </row>
    <row r="21" spans="2:10" ht="20.25" customHeight="1">
      <c r="B21" s="329"/>
      <c r="C21" s="329"/>
      <c r="D21" s="329"/>
      <c r="E21" s="329"/>
      <c r="F21" s="329"/>
      <c r="G21" s="329"/>
      <c r="H21" s="195" t="s">
        <v>134</v>
      </c>
      <c r="I21" s="196">
        <f>I5+I19</f>
        <v>105.75999999999999</v>
      </c>
      <c r="J21" s="40"/>
    </row>
    <row r="22" spans="2:10" ht="18.75" customHeight="1">
      <c r="B22" s="329"/>
      <c r="C22" s="329"/>
      <c r="D22" s="329"/>
      <c r="E22" s="329"/>
      <c r="F22" s="329"/>
      <c r="G22" s="329"/>
      <c r="H22" s="195" t="s">
        <v>146</v>
      </c>
      <c r="I22" s="196">
        <f>SUM(I6:I17)</f>
        <v>1278.1200000000001</v>
      </c>
      <c r="J22" s="40"/>
    </row>
    <row r="23" spans="2:10" ht="19.5" customHeight="1"/>
    <row r="65531" ht="12.75" customHeight="1"/>
    <row r="65532" ht="12.75" customHeight="1"/>
    <row r="65533" ht="12.75" customHeight="1"/>
    <row r="65534" ht="12.75" customHeight="1"/>
    <row r="65535" ht="12.75" customHeight="1"/>
    <row r="65536" ht="12.75" customHeight="1"/>
  </sheetData>
  <sheetProtection selectLockedCells="1" selectUnlockedCells="1"/>
  <mergeCells count="3">
    <mergeCell ref="B1:I1"/>
    <mergeCell ref="B20:G22"/>
    <mergeCell ref="B2:I2"/>
  </mergeCells>
  <pageMargins left="0.11805555555555555" right="0.11805555555555555" top="0.74791666666666667" bottom="0.74791666666666667" header="0.51180555555555551" footer="0.51180555555555551"/>
  <pageSetup paperSize="9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J11"/>
  <sheetViews>
    <sheetView zoomScaleNormal="100" workbookViewId="0">
      <selection activeCell="B2" sqref="B2:I2"/>
    </sheetView>
  </sheetViews>
  <sheetFormatPr defaultRowHeight="15"/>
  <cols>
    <col min="1" max="1" width="3.125" style="2" customWidth="1"/>
    <col min="2" max="2" width="3.5" style="2" customWidth="1"/>
    <col min="3" max="3" width="6" style="2" customWidth="1"/>
    <col min="4" max="4" width="25.375" style="2" customWidth="1"/>
    <col min="5" max="5" width="11.125" style="2" customWidth="1"/>
    <col min="6" max="6" width="6.625" style="2" customWidth="1"/>
    <col min="7" max="8" width="9" style="2"/>
    <col min="9" max="9" width="9.75" style="2" customWidth="1"/>
    <col min="10" max="16384" width="9" style="2"/>
  </cols>
  <sheetData>
    <row r="1" spans="1:10" ht="15.75">
      <c r="B1" s="326" t="s">
        <v>187</v>
      </c>
      <c r="C1" s="326"/>
      <c r="D1" s="326"/>
      <c r="E1" s="326"/>
      <c r="F1" s="326"/>
      <c r="G1" s="326"/>
      <c r="H1" s="326"/>
      <c r="I1" s="326"/>
    </row>
    <row r="2" spans="1:10" ht="15.75">
      <c r="A2" s="22"/>
      <c r="B2" s="328" t="s">
        <v>188</v>
      </c>
      <c r="C2" s="328"/>
      <c r="D2" s="328"/>
      <c r="E2" s="328"/>
      <c r="F2" s="328"/>
      <c r="G2" s="328"/>
      <c r="H2" s="328"/>
      <c r="I2" s="328"/>
    </row>
    <row r="3" spans="1:10">
      <c r="A3" s="22"/>
      <c r="B3" s="77" t="s">
        <v>1</v>
      </c>
      <c r="C3" s="77" t="s">
        <v>2</v>
      </c>
      <c r="D3" s="42" t="s">
        <v>3</v>
      </c>
      <c r="E3" s="77" t="s">
        <v>4</v>
      </c>
      <c r="F3" s="77" t="s">
        <v>5</v>
      </c>
      <c r="G3" s="78" t="s">
        <v>6</v>
      </c>
      <c r="H3" s="79" t="s">
        <v>7</v>
      </c>
      <c r="I3" s="80" t="s">
        <v>60</v>
      </c>
    </row>
    <row r="4" spans="1:10">
      <c r="A4" s="22"/>
      <c r="B4" s="77"/>
      <c r="C4" s="77"/>
      <c r="D4" s="81" t="s">
        <v>127</v>
      </c>
      <c r="E4" s="77"/>
      <c r="F4" s="77"/>
      <c r="G4" s="77"/>
      <c r="H4" s="82"/>
      <c r="I4" s="83"/>
    </row>
    <row r="5" spans="1:10" ht="51">
      <c r="A5" s="22"/>
      <c r="B5" s="84" t="s">
        <v>18</v>
      </c>
      <c r="C5" s="85" t="s">
        <v>10</v>
      </c>
      <c r="D5" s="86" t="s">
        <v>153</v>
      </c>
      <c r="E5" s="87" t="s">
        <v>19</v>
      </c>
      <c r="F5" s="87" t="s">
        <v>20</v>
      </c>
      <c r="G5" s="87">
        <v>0.44</v>
      </c>
      <c r="H5" s="88">
        <v>126</v>
      </c>
      <c r="I5" s="89">
        <f>G5*H5</f>
        <v>55.44</v>
      </c>
    </row>
    <row r="6" spans="1:10" ht="38.25">
      <c r="A6" s="22"/>
      <c r="B6" s="238" t="s">
        <v>21</v>
      </c>
      <c r="C6" s="239" t="s">
        <v>10</v>
      </c>
      <c r="D6" s="240" t="s">
        <v>61</v>
      </c>
      <c r="E6" s="241" t="s">
        <v>15</v>
      </c>
      <c r="F6" s="241" t="s">
        <v>12</v>
      </c>
      <c r="G6" s="241">
        <v>1</v>
      </c>
      <c r="H6" s="242">
        <v>277</v>
      </c>
      <c r="I6" s="243">
        <f>G6*H6</f>
        <v>277</v>
      </c>
      <c r="J6" s="22"/>
    </row>
    <row r="7" spans="1:10">
      <c r="A7" s="22"/>
      <c r="B7" s="329" t="s">
        <v>141</v>
      </c>
      <c r="C7" s="329"/>
      <c r="D7" s="329"/>
      <c r="E7" s="329"/>
      <c r="F7" s="329"/>
      <c r="G7" s="329"/>
      <c r="H7" s="195" t="s">
        <v>133</v>
      </c>
      <c r="I7" s="244">
        <f>I6</f>
        <v>277</v>
      </c>
      <c r="J7" s="22"/>
    </row>
    <row r="8" spans="1:10">
      <c r="A8" s="22"/>
      <c r="B8" s="329"/>
      <c r="C8" s="329"/>
      <c r="D8" s="329"/>
      <c r="E8" s="329"/>
      <c r="F8" s="329"/>
      <c r="G8" s="329"/>
      <c r="H8" s="195" t="s">
        <v>134</v>
      </c>
      <c r="I8" s="244">
        <f>I5</f>
        <v>55.44</v>
      </c>
      <c r="J8" s="22"/>
    </row>
    <row r="9" spans="1:10">
      <c r="B9" s="22"/>
      <c r="C9" s="22"/>
      <c r="D9" s="22"/>
      <c r="E9" s="22"/>
      <c r="F9" s="22"/>
      <c r="G9" s="22"/>
      <c r="H9" s="22"/>
      <c r="I9" s="22"/>
      <c r="J9" s="22"/>
    </row>
    <row r="10" spans="1:10">
      <c r="B10" s="22"/>
      <c r="C10" s="22"/>
      <c r="D10" s="22"/>
      <c r="E10" s="22"/>
      <c r="F10" s="22"/>
      <c r="G10" s="22"/>
      <c r="H10" s="22"/>
      <c r="I10" s="22"/>
      <c r="J10" s="22"/>
    </row>
    <row r="11" spans="1:10">
      <c r="J11" s="22"/>
    </row>
  </sheetData>
  <sheetProtection selectLockedCells="1" selectUnlockedCells="1"/>
  <mergeCells count="3">
    <mergeCell ref="B1:I1"/>
    <mergeCell ref="B7:G8"/>
    <mergeCell ref="B2:I2"/>
  </mergeCells>
  <pageMargins left="0.11805555555555555" right="0.19652777777777777" top="0.74791666666666667" bottom="0.74791666666666667" header="0.51180555555555551" footer="0.51180555555555551"/>
  <pageSetup paperSize="9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B1:I12"/>
  <sheetViews>
    <sheetView zoomScaleNormal="100" workbookViewId="0">
      <selection activeCell="B2" sqref="B2:I2"/>
    </sheetView>
  </sheetViews>
  <sheetFormatPr defaultRowHeight="15"/>
  <cols>
    <col min="1" max="1" width="2.375" style="2" customWidth="1"/>
    <col min="2" max="2" width="5.75" style="2" customWidth="1"/>
    <col min="3" max="3" width="6.625" style="2" customWidth="1"/>
    <col min="4" max="4" width="28.25" style="2" customWidth="1"/>
    <col min="5" max="5" width="13.5" style="2" customWidth="1"/>
    <col min="6" max="6" width="6.125" style="2" customWidth="1"/>
    <col min="7" max="7" width="6.75" style="2" customWidth="1"/>
    <col min="8" max="8" width="9.25" style="2" customWidth="1"/>
    <col min="9" max="9" width="9.125" style="2" customWidth="1"/>
    <col min="10" max="16384" width="9" style="2"/>
  </cols>
  <sheetData>
    <row r="1" spans="2:9" ht="15.75">
      <c r="B1" s="326" t="s">
        <v>187</v>
      </c>
      <c r="C1" s="326"/>
      <c r="D1" s="326"/>
      <c r="E1" s="326"/>
      <c r="F1" s="326"/>
      <c r="G1" s="326"/>
      <c r="H1" s="326"/>
      <c r="I1" s="326"/>
    </row>
    <row r="2" spans="2:9" ht="15.75">
      <c r="B2" s="328" t="s">
        <v>188</v>
      </c>
      <c r="C2" s="328"/>
      <c r="D2" s="328"/>
      <c r="E2" s="328"/>
      <c r="F2" s="328"/>
      <c r="G2" s="328"/>
      <c r="H2" s="328"/>
      <c r="I2" s="328"/>
    </row>
    <row r="3" spans="2:9">
      <c r="B3" s="219" t="s">
        <v>1</v>
      </c>
      <c r="C3" s="219" t="s">
        <v>2</v>
      </c>
      <c r="D3" s="42" t="s">
        <v>3</v>
      </c>
      <c r="E3" s="219" t="s">
        <v>4</v>
      </c>
      <c r="F3" s="219" t="s">
        <v>5</v>
      </c>
      <c r="G3" s="220" t="s">
        <v>6</v>
      </c>
      <c r="H3" s="221" t="s">
        <v>7</v>
      </c>
      <c r="I3" s="222" t="s">
        <v>8</v>
      </c>
    </row>
    <row r="4" spans="2:9">
      <c r="B4" s="219"/>
      <c r="C4" s="219"/>
      <c r="D4" s="223" t="s">
        <v>131</v>
      </c>
      <c r="E4" s="219"/>
      <c r="F4" s="219"/>
      <c r="G4" s="219"/>
      <c r="H4" s="224"/>
      <c r="I4" s="225"/>
    </row>
    <row r="5" spans="2:9" ht="25.5">
      <c r="B5" s="226" t="s">
        <v>18</v>
      </c>
      <c r="C5" s="227" t="s">
        <v>10</v>
      </c>
      <c r="D5" s="228" t="s">
        <v>151</v>
      </c>
      <c r="E5" s="229" t="s">
        <v>62</v>
      </c>
      <c r="F5" s="229" t="s">
        <v>20</v>
      </c>
      <c r="G5" s="229">
        <v>0.05</v>
      </c>
      <c r="H5" s="230">
        <v>140</v>
      </c>
      <c r="I5" s="231">
        <f>G5*H5</f>
        <v>7</v>
      </c>
    </row>
    <row r="6" spans="2:9" ht="40.5" customHeight="1">
      <c r="B6" s="226" t="s">
        <v>21</v>
      </c>
      <c r="C6" s="227" t="s">
        <v>10</v>
      </c>
      <c r="D6" s="228" t="s">
        <v>154</v>
      </c>
      <c r="E6" s="229" t="s">
        <v>63</v>
      </c>
      <c r="F6" s="229" t="s">
        <v>20</v>
      </c>
      <c r="G6" s="229">
        <v>0.04</v>
      </c>
      <c r="H6" s="230">
        <v>2118</v>
      </c>
      <c r="I6" s="231">
        <f>G6*H6</f>
        <v>84.72</v>
      </c>
    </row>
    <row r="7" spans="2:9" ht="79.5" customHeight="1">
      <c r="B7" s="226" t="s">
        <v>26</v>
      </c>
      <c r="C7" s="227" t="s">
        <v>10</v>
      </c>
      <c r="D7" s="228" t="s">
        <v>155</v>
      </c>
      <c r="E7" s="229" t="s">
        <v>64</v>
      </c>
      <c r="F7" s="229" t="s">
        <v>20</v>
      </c>
      <c r="G7" s="229">
        <v>0.02</v>
      </c>
      <c r="H7" s="230">
        <v>360</v>
      </c>
      <c r="I7" s="231">
        <f>G7*H7</f>
        <v>7.2</v>
      </c>
    </row>
    <row r="8" spans="2:9" ht="51">
      <c r="B8" s="226">
        <v>4</v>
      </c>
      <c r="C8" s="227" t="s">
        <v>10</v>
      </c>
      <c r="D8" s="228" t="s">
        <v>156</v>
      </c>
      <c r="E8" s="229" t="s">
        <v>15</v>
      </c>
      <c r="F8" s="229" t="s">
        <v>12</v>
      </c>
      <c r="G8" s="229">
        <v>1</v>
      </c>
      <c r="H8" s="230">
        <v>180</v>
      </c>
      <c r="I8" s="231">
        <f>G8*H8</f>
        <v>180</v>
      </c>
    </row>
    <row r="9" spans="2:9" ht="25.5">
      <c r="B9" s="232">
        <v>5</v>
      </c>
      <c r="C9" s="233" t="s">
        <v>10</v>
      </c>
      <c r="D9" s="234" t="s">
        <v>65</v>
      </c>
      <c r="E9" s="235" t="s">
        <v>13</v>
      </c>
      <c r="F9" s="235" t="s">
        <v>12</v>
      </c>
      <c r="G9" s="235">
        <v>1</v>
      </c>
      <c r="H9" s="236">
        <v>36</v>
      </c>
      <c r="I9" s="237">
        <f>G9*H9</f>
        <v>36</v>
      </c>
    </row>
    <row r="10" spans="2:9">
      <c r="B10" s="330" t="s">
        <v>141</v>
      </c>
      <c r="C10" s="330"/>
      <c r="D10" s="330"/>
      <c r="E10" s="330"/>
      <c r="F10" s="330"/>
      <c r="G10" s="330"/>
      <c r="H10" s="216" t="s">
        <v>133</v>
      </c>
      <c r="I10" s="217">
        <f>I8</f>
        <v>180</v>
      </c>
    </row>
    <row r="11" spans="2:9" ht="19.5" customHeight="1">
      <c r="B11" s="330"/>
      <c r="C11" s="330"/>
      <c r="D11" s="330"/>
      <c r="E11" s="330"/>
      <c r="F11" s="330"/>
      <c r="G11" s="330"/>
      <c r="H11" s="218" t="s">
        <v>134</v>
      </c>
      <c r="I11" s="217">
        <f>I5+I6+I7+I9</f>
        <v>134.92000000000002</v>
      </c>
    </row>
    <row r="12" spans="2:9">
      <c r="D12" s="21"/>
    </row>
  </sheetData>
  <sheetProtection selectLockedCells="1" selectUnlockedCells="1"/>
  <mergeCells count="3">
    <mergeCell ref="B1:I1"/>
    <mergeCell ref="B10:G11"/>
    <mergeCell ref="B2:I2"/>
  </mergeCells>
  <pageMargins left="0.11805555555555555" right="0.11805555555555555" top="0.74791666666666667" bottom="0.74791666666666667" header="0.51180555555555551" footer="0.51180555555555551"/>
  <pageSetup paperSize="9" firstPageNumber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B1:J16"/>
  <sheetViews>
    <sheetView zoomScaleNormal="100" workbookViewId="0">
      <selection activeCell="B2" sqref="B2:I2"/>
    </sheetView>
  </sheetViews>
  <sheetFormatPr defaultRowHeight="15"/>
  <cols>
    <col min="1" max="1" width="3.25" style="2" customWidth="1"/>
    <col min="2" max="2" width="3.375" style="2" customWidth="1"/>
    <col min="3" max="3" width="7.625" style="2" customWidth="1"/>
    <col min="4" max="4" width="33.5" style="2" customWidth="1"/>
    <col min="5" max="5" width="13" style="2" customWidth="1"/>
    <col min="6" max="6" width="6.5" style="2" customWidth="1"/>
    <col min="7" max="7" width="6.375" style="2" customWidth="1"/>
    <col min="8" max="8" width="8.25" style="2" customWidth="1"/>
    <col min="9" max="9" width="8.125" style="2" customWidth="1"/>
    <col min="10" max="16384" width="9" style="2"/>
  </cols>
  <sheetData>
    <row r="1" spans="2:10" ht="15.75">
      <c r="B1" s="326" t="s">
        <v>187</v>
      </c>
      <c r="C1" s="326"/>
      <c r="D1" s="326"/>
      <c r="E1" s="326"/>
      <c r="F1" s="326"/>
      <c r="G1" s="326"/>
      <c r="H1" s="326"/>
      <c r="I1" s="326"/>
    </row>
    <row r="2" spans="2:10" ht="15.75">
      <c r="B2" s="328" t="s">
        <v>188</v>
      </c>
      <c r="C2" s="328"/>
      <c r="D2" s="328"/>
      <c r="E2" s="328"/>
      <c r="F2" s="328"/>
      <c r="G2" s="328"/>
      <c r="H2" s="328"/>
      <c r="I2" s="328"/>
    </row>
    <row r="3" spans="2:10" ht="25.5">
      <c r="B3" s="164" t="s">
        <v>1</v>
      </c>
      <c r="C3" s="164" t="s">
        <v>2</v>
      </c>
      <c r="D3" s="42" t="s">
        <v>3</v>
      </c>
      <c r="E3" s="165" t="s">
        <v>4</v>
      </c>
      <c r="F3" s="165" t="s">
        <v>5</v>
      </c>
      <c r="G3" s="166" t="s">
        <v>6</v>
      </c>
      <c r="H3" s="167" t="s">
        <v>7</v>
      </c>
      <c r="I3" s="168" t="s">
        <v>8</v>
      </c>
    </row>
    <row r="4" spans="2:10">
      <c r="B4" s="164"/>
      <c r="C4" s="164"/>
      <c r="D4" s="169" t="s">
        <v>66</v>
      </c>
      <c r="E4" s="165"/>
      <c r="F4" s="165"/>
      <c r="G4" s="165"/>
      <c r="H4" s="170"/>
      <c r="I4" s="171"/>
    </row>
    <row r="5" spans="2:10" ht="25.5">
      <c r="B5" s="172" t="s">
        <v>18</v>
      </c>
      <c r="C5" s="173" t="s">
        <v>67</v>
      </c>
      <c r="D5" s="174" t="s">
        <v>68</v>
      </c>
      <c r="E5" s="175" t="s">
        <v>142</v>
      </c>
      <c r="F5" s="175" t="s">
        <v>20</v>
      </c>
      <c r="G5" s="175">
        <v>0.1</v>
      </c>
      <c r="H5" s="176">
        <v>360</v>
      </c>
      <c r="I5" s="177">
        <f>G5*H5</f>
        <v>36</v>
      </c>
    </row>
    <row r="6" spans="2:10" ht="38.25">
      <c r="B6" s="172" t="s">
        <v>21</v>
      </c>
      <c r="C6" s="173" t="s">
        <v>67</v>
      </c>
      <c r="D6" s="174" t="s">
        <v>157</v>
      </c>
      <c r="E6" s="175" t="s">
        <v>69</v>
      </c>
      <c r="F6" s="175" t="s">
        <v>20</v>
      </c>
      <c r="G6" s="175">
        <v>0.04</v>
      </c>
      <c r="H6" s="176">
        <v>720</v>
      </c>
      <c r="I6" s="177">
        <f>G6*H6</f>
        <v>28.8</v>
      </c>
    </row>
    <row r="7" spans="2:10">
      <c r="B7" s="172" t="s">
        <v>26</v>
      </c>
      <c r="C7" s="173" t="s">
        <v>67</v>
      </c>
      <c r="D7" s="174" t="s">
        <v>158</v>
      </c>
      <c r="E7" s="175" t="s">
        <v>62</v>
      </c>
      <c r="F7" s="175" t="s">
        <v>20</v>
      </c>
      <c r="G7" s="175">
        <v>0.05</v>
      </c>
      <c r="H7" s="176">
        <v>360</v>
      </c>
      <c r="I7" s="177">
        <f>G7*H7</f>
        <v>18</v>
      </c>
    </row>
    <row r="8" spans="2:10" ht="25.5">
      <c r="B8" s="245" t="s">
        <v>29</v>
      </c>
      <c r="C8" s="246" t="s">
        <v>70</v>
      </c>
      <c r="D8" s="247" t="s">
        <v>159</v>
      </c>
      <c r="E8" s="248" t="s">
        <v>13</v>
      </c>
      <c r="F8" s="248" t="s">
        <v>12</v>
      </c>
      <c r="G8" s="248">
        <v>1</v>
      </c>
      <c r="H8" s="249">
        <v>22</v>
      </c>
      <c r="I8" s="250">
        <f>G8*H8</f>
        <v>22</v>
      </c>
    </row>
    <row r="9" spans="2:10">
      <c r="B9" s="331" t="s">
        <v>141</v>
      </c>
      <c r="C9" s="331"/>
      <c r="D9" s="331"/>
      <c r="E9" s="331"/>
      <c r="F9" s="331"/>
      <c r="G9" s="331"/>
      <c r="H9" s="251" t="s">
        <v>134</v>
      </c>
      <c r="I9" s="252">
        <f>SUM(I5:I8)</f>
        <v>104.8</v>
      </c>
      <c r="J9" s="22"/>
    </row>
    <row r="10" spans="2:10">
      <c r="B10" s="22"/>
      <c r="C10" s="22"/>
      <c r="D10" s="22"/>
      <c r="E10" s="22"/>
      <c r="F10" s="22"/>
      <c r="G10" s="22"/>
      <c r="H10" s="22"/>
      <c r="I10" s="22"/>
      <c r="J10" s="22"/>
    </row>
    <row r="11" spans="2:10">
      <c r="B11" s="22"/>
      <c r="C11" s="22"/>
      <c r="D11" s="22"/>
      <c r="E11" s="22"/>
      <c r="F11" s="22"/>
      <c r="G11" s="22"/>
      <c r="H11" s="22"/>
      <c r="I11" s="22"/>
      <c r="J11" s="22"/>
    </row>
    <row r="12" spans="2:10">
      <c r="B12" s="22"/>
      <c r="C12" s="22"/>
      <c r="D12" s="22"/>
      <c r="E12" s="22"/>
      <c r="F12" s="22"/>
      <c r="G12" s="22"/>
      <c r="H12" s="22"/>
      <c r="I12" s="22"/>
      <c r="J12" s="22"/>
    </row>
    <row r="13" spans="2:10">
      <c r="B13" s="22"/>
      <c r="C13" s="22"/>
      <c r="D13" s="22"/>
      <c r="E13" s="22"/>
      <c r="F13" s="22"/>
      <c r="G13" s="22"/>
      <c r="H13" s="22"/>
      <c r="I13" s="22"/>
      <c r="J13" s="22"/>
    </row>
    <row r="14" spans="2:10">
      <c r="B14" s="22"/>
      <c r="C14" s="22"/>
      <c r="D14" s="22"/>
      <c r="E14" s="22"/>
      <c r="F14" s="22"/>
      <c r="G14" s="22"/>
      <c r="H14" s="22"/>
      <c r="I14" s="22"/>
      <c r="J14" s="22"/>
    </row>
    <row r="15" spans="2:10">
      <c r="B15" s="22"/>
      <c r="C15" s="22"/>
      <c r="D15" s="22"/>
      <c r="E15" s="22"/>
      <c r="F15" s="22"/>
      <c r="G15" s="22"/>
      <c r="H15" s="22"/>
      <c r="I15" s="22"/>
    </row>
    <row r="16" spans="2:10">
      <c r="B16" s="22"/>
      <c r="C16" s="22"/>
      <c r="D16" s="22"/>
      <c r="E16" s="22"/>
      <c r="F16" s="22"/>
      <c r="G16" s="22"/>
      <c r="H16" s="22"/>
      <c r="I16" s="22"/>
    </row>
  </sheetData>
  <sheetProtection selectLockedCells="1" selectUnlockedCells="1"/>
  <mergeCells count="3">
    <mergeCell ref="B1:I1"/>
    <mergeCell ref="B9:G9"/>
    <mergeCell ref="B2:I2"/>
  </mergeCells>
  <pageMargins left="0.11805555555555555" right="0.11805555555555555" top="0.74791666666666667" bottom="0.74791666666666667" header="0.51180555555555551" footer="0.51180555555555551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B1:J16"/>
  <sheetViews>
    <sheetView zoomScale="110" zoomScaleNormal="110" workbookViewId="0">
      <selection activeCell="B2" sqref="B2:I2"/>
    </sheetView>
  </sheetViews>
  <sheetFormatPr defaultRowHeight="15"/>
  <cols>
    <col min="1" max="1" width="1.75" style="2" customWidth="1"/>
    <col min="2" max="2" width="5.25" style="2" customWidth="1"/>
    <col min="3" max="3" width="8.375" style="2" customWidth="1"/>
    <col min="4" max="4" width="31.625" style="2" customWidth="1"/>
    <col min="5" max="5" width="12.625" style="2" customWidth="1"/>
    <col min="6" max="6" width="7.875" style="2" customWidth="1"/>
    <col min="7" max="7" width="8" style="2" customWidth="1"/>
    <col min="8" max="8" width="9.375" style="2" customWidth="1"/>
    <col min="9" max="9" width="7.5" style="2" customWidth="1"/>
    <col min="10" max="16384" width="9" style="2"/>
  </cols>
  <sheetData>
    <row r="1" spans="2:10" ht="15.75">
      <c r="B1" s="326" t="s">
        <v>187</v>
      </c>
      <c r="C1" s="326"/>
      <c r="D1" s="326"/>
      <c r="E1" s="326"/>
      <c r="F1" s="326"/>
      <c r="G1" s="326"/>
      <c r="H1" s="326"/>
      <c r="I1" s="326"/>
    </row>
    <row r="2" spans="2:10" ht="15.75">
      <c r="B2" s="328" t="s">
        <v>188</v>
      </c>
      <c r="C2" s="328"/>
      <c r="D2" s="328"/>
      <c r="E2" s="328"/>
      <c r="F2" s="328"/>
      <c r="G2" s="328"/>
      <c r="H2" s="328"/>
      <c r="I2" s="328"/>
    </row>
    <row r="3" spans="2:10" ht="25.5">
      <c r="B3" s="138" t="s">
        <v>1</v>
      </c>
      <c r="C3" s="138" t="s">
        <v>2</v>
      </c>
      <c r="D3" s="42" t="s">
        <v>3</v>
      </c>
      <c r="E3" s="138" t="s">
        <v>4</v>
      </c>
      <c r="F3" s="138" t="s">
        <v>5</v>
      </c>
      <c r="G3" s="139" t="s">
        <v>6</v>
      </c>
      <c r="H3" s="140" t="s">
        <v>7</v>
      </c>
      <c r="I3" s="141" t="s">
        <v>8</v>
      </c>
      <c r="J3" s="22"/>
    </row>
    <row r="4" spans="2:10">
      <c r="B4" s="138"/>
      <c r="C4" s="138"/>
      <c r="D4" s="142" t="s">
        <v>128</v>
      </c>
      <c r="E4" s="138"/>
      <c r="F4" s="138"/>
      <c r="G4" s="138"/>
      <c r="H4" s="143"/>
      <c r="I4" s="144"/>
      <c r="J4" s="22"/>
    </row>
    <row r="5" spans="2:10" ht="25.5">
      <c r="B5" s="145">
        <v>1</v>
      </c>
      <c r="C5" s="146" t="s">
        <v>14</v>
      </c>
      <c r="D5" s="147" t="s">
        <v>179</v>
      </c>
      <c r="E5" s="146" t="s">
        <v>71</v>
      </c>
      <c r="F5" s="146" t="s">
        <v>72</v>
      </c>
      <c r="G5" s="146">
        <v>0.12</v>
      </c>
      <c r="H5" s="148">
        <v>600</v>
      </c>
      <c r="I5" s="149">
        <f t="shared" ref="I5:I11" si="0">G5*H5</f>
        <v>72</v>
      </c>
      <c r="J5" s="22"/>
    </row>
    <row r="6" spans="2:10" ht="63.75">
      <c r="B6" s="145">
        <v>2</v>
      </c>
      <c r="C6" s="146" t="s">
        <v>14</v>
      </c>
      <c r="D6" s="147" t="s">
        <v>160</v>
      </c>
      <c r="E6" s="146" t="s">
        <v>15</v>
      </c>
      <c r="F6" s="146" t="s">
        <v>12</v>
      </c>
      <c r="G6" s="146">
        <v>1</v>
      </c>
      <c r="H6" s="150">
        <v>50</v>
      </c>
      <c r="I6" s="149">
        <f t="shared" si="0"/>
        <v>50</v>
      </c>
      <c r="J6" s="22"/>
    </row>
    <row r="7" spans="2:10" ht="51">
      <c r="B7" s="145">
        <v>3</v>
      </c>
      <c r="C7" s="151" t="s">
        <v>10</v>
      </c>
      <c r="D7" s="147" t="s">
        <v>161</v>
      </c>
      <c r="E7" s="146" t="s">
        <v>13</v>
      </c>
      <c r="F7" s="146" t="s">
        <v>12</v>
      </c>
      <c r="G7" s="146">
        <v>1</v>
      </c>
      <c r="H7" s="148">
        <v>70</v>
      </c>
      <c r="I7" s="149">
        <f t="shared" si="0"/>
        <v>70</v>
      </c>
      <c r="J7" s="22"/>
    </row>
    <row r="8" spans="2:10" ht="63.75">
      <c r="B8" s="145">
        <v>4</v>
      </c>
      <c r="C8" s="151" t="s">
        <v>10</v>
      </c>
      <c r="D8" s="147" t="s">
        <v>162</v>
      </c>
      <c r="E8" s="146" t="s">
        <v>64</v>
      </c>
      <c r="F8" s="146" t="s">
        <v>20</v>
      </c>
      <c r="G8" s="146">
        <v>0.02</v>
      </c>
      <c r="H8" s="150">
        <v>150</v>
      </c>
      <c r="I8" s="149">
        <f t="shared" si="0"/>
        <v>3</v>
      </c>
      <c r="J8" s="22"/>
    </row>
    <row r="9" spans="2:10" ht="93" customHeight="1">
      <c r="B9" s="145">
        <v>5</v>
      </c>
      <c r="C9" s="151" t="s">
        <v>10</v>
      </c>
      <c r="D9" s="147" t="s">
        <v>180</v>
      </c>
      <c r="E9" s="146" t="s">
        <v>73</v>
      </c>
      <c r="F9" s="146" t="s">
        <v>20</v>
      </c>
      <c r="G9" s="146">
        <v>0.16</v>
      </c>
      <c r="H9" s="150">
        <v>10</v>
      </c>
      <c r="I9" s="149">
        <f t="shared" si="0"/>
        <v>1.6</v>
      </c>
      <c r="J9" s="22"/>
    </row>
    <row r="10" spans="2:10" ht="25.5">
      <c r="B10" s="145">
        <v>6</v>
      </c>
      <c r="C10" s="151" t="s">
        <v>10</v>
      </c>
      <c r="D10" s="147" t="s">
        <v>74</v>
      </c>
      <c r="E10" s="146" t="s">
        <v>75</v>
      </c>
      <c r="F10" s="146" t="s">
        <v>20</v>
      </c>
      <c r="G10" s="146">
        <v>0.4</v>
      </c>
      <c r="H10" s="150">
        <v>557</v>
      </c>
      <c r="I10" s="149">
        <f t="shared" si="0"/>
        <v>222.8</v>
      </c>
      <c r="J10" s="22"/>
    </row>
    <row r="11" spans="2:10" ht="38.25">
      <c r="B11" s="145">
        <v>7</v>
      </c>
      <c r="C11" s="151" t="s">
        <v>10</v>
      </c>
      <c r="D11" s="147" t="s">
        <v>76</v>
      </c>
      <c r="E11" s="146" t="s">
        <v>77</v>
      </c>
      <c r="F11" s="146" t="s">
        <v>20</v>
      </c>
      <c r="G11" s="146">
        <v>0.02</v>
      </c>
      <c r="H11" s="150">
        <v>1554</v>
      </c>
      <c r="I11" s="149">
        <f t="shared" si="0"/>
        <v>31.080000000000002</v>
      </c>
      <c r="J11" s="22"/>
    </row>
    <row r="12" spans="2:10" ht="17.649999999999999" customHeight="1">
      <c r="B12" s="22"/>
      <c r="C12" s="22"/>
      <c r="D12" s="22"/>
      <c r="E12" s="184"/>
      <c r="F12" s="22"/>
      <c r="G12" s="22"/>
      <c r="H12" s="22"/>
      <c r="I12" s="22"/>
      <c r="J12" s="22"/>
    </row>
    <row r="13" spans="2:10" ht="54.75" customHeight="1">
      <c r="B13" s="253">
        <v>1</v>
      </c>
      <c r="C13" s="253"/>
      <c r="D13" s="254" t="s">
        <v>163</v>
      </c>
      <c r="E13" s="255" t="s">
        <v>78</v>
      </c>
      <c r="F13" s="255" t="s">
        <v>79</v>
      </c>
      <c r="G13" s="255">
        <v>1</v>
      </c>
      <c r="H13" s="253">
        <v>32</v>
      </c>
      <c r="I13" s="253">
        <f>H13*G13</f>
        <v>32</v>
      </c>
      <c r="J13" s="22"/>
    </row>
    <row r="14" spans="2:10">
      <c r="B14" s="329" t="s">
        <v>141</v>
      </c>
      <c r="C14" s="329"/>
      <c r="D14" s="329"/>
      <c r="E14" s="329"/>
      <c r="F14" s="329"/>
      <c r="G14" s="329"/>
      <c r="H14" s="256" t="s">
        <v>133</v>
      </c>
      <c r="I14" s="244">
        <f>I6+I9+I10+I13</f>
        <v>306.40000000000003</v>
      </c>
      <c r="J14" s="22"/>
    </row>
    <row r="15" spans="2:10">
      <c r="B15" s="329"/>
      <c r="C15" s="329"/>
      <c r="D15" s="329"/>
      <c r="E15" s="329"/>
      <c r="F15" s="329"/>
      <c r="G15" s="329"/>
      <c r="H15" s="256" t="s">
        <v>134</v>
      </c>
      <c r="I15" s="244">
        <f>I5+I7+I8+I11</f>
        <v>176.08</v>
      </c>
      <c r="J15" s="22"/>
    </row>
    <row r="16" spans="2:10">
      <c r="B16" s="22"/>
      <c r="C16" s="22"/>
      <c r="D16" s="22"/>
      <c r="E16" s="22"/>
      <c r="F16" s="22"/>
      <c r="G16" s="22"/>
      <c r="H16" s="22"/>
      <c r="I16" s="22"/>
    </row>
  </sheetData>
  <sheetProtection selectLockedCells="1" selectUnlockedCells="1"/>
  <mergeCells count="3">
    <mergeCell ref="B1:I1"/>
    <mergeCell ref="B14:G15"/>
    <mergeCell ref="B2:I2"/>
  </mergeCells>
  <pageMargins left="0.11805555555555555" right="0.11805555555555555" top="0.74791666666666667" bottom="0.74791666666666667" header="0.51180555555555551" footer="0.51180555555555551"/>
  <pageSetup paperSize="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B1:I16"/>
  <sheetViews>
    <sheetView zoomScaleNormal="100" workbookViewId="0">
      <selection activeCell="B2" sqref="B2:I2"/>
    </sheetView>
  </sheetViews>
  <sheetFormatPr defaultRowHeight="15"/>
  <cols>
    <col min="1" max="1" width="3" style="18" customWidth="1"/>
    <col min="2" max="2" width="4.875" style="18" customWidth="1"/>
    <col min="3" max="3" width="8.625" style="18" customWidth="1"/>
    <col min="4" max="4" width="34.875" style="18" customWidth="1"/>
    <col min="5" max="5" width="11.5" style="18" customWidth="1"/>
    <col min="6" max="6" width="5.25" style="18" customWidth="1"/>
    <col min="7" max="7" width="6.375" style="18" customWidth="1"/>
    <col min="8" max="8" width="6.875" style="18" customWidth="1"/>
    <col min="9" max="9" width="8.5" style="18" customWidth="1"/>
    <col min="10" max="16384" width="9" style="18"/>
  </cols>
  <sheetData>
    <row r="1" spans="2:9" ht="15.75">
      <c r="B1" s="326" t="s">
        <v>187</v>
      </c>
      <c r="C1" s="326"/>
      <c r="D1" s="326"/>
      <c r="E1" s="326"/>
      <c r="F1" s="326"/>
      <c r="G1" s="326"/>
      <c r="H1" s="326"/>
      <c r="I1" s="326"/>
    </row>
    <row r="2" spans="2:9" ht="15.75">
      <c r="B2" s="328" t="s">
        <v>188</v>
      </c>
      <c r="C2" s="328"/>
      <c r="D2" s="328"/>
      <c r="E2" s="328"/>
      <c r="F2" s="328"/>
      <c r="G2" s="328"/>
      <c r="H2" s="328"/>
      <c r="I2" s="328"/>
    </row>
    <row r="3" spans="2:9" ht="25.5">
      <c r="B3" s="123" t="s">
        <v>1</v>
      </c>
      <c r="C3" s="123" t="s">
        <v>2</v>
      </c>
      <c r="D3" s="42" t="s">
        <v>3</v>
      </c>
      <c r="E3" s="123" t="s">
        <v>4</v>
      </c>
      <c r="F3" s="123" t="s">
        <v>5</v>
      </c>
      <c r="G3" s="124" t="s">
        <v>6</v>
      </c>
      <c r="H3" s="123" t="s">
        <v>7</v>
      </c>
      <c r="I3" s="125" t="s">
        <v>143</v>
      </c>
    </row>
    <row r="4" spans="2:9">
      <c r="B4" s="123"/>
      <c r="C4" s="123"/>
      <c r="D4" s="126" t="s">
        <v>129</v>
      </c>
      <c r="E4" s="123"/>
      <c r="F4" s="123"/>
      <c r="G4" s="123"/>
      <c r="H4" s="127"/>
      <c r="I4" s="128"/>
    </row>
    <row r="5" spans="2:9" ht="79.5" customHeight="1">
      <c r="B5" s="129" t="s">
        <v>18</v>
      </c>
      <c r="C5" s="129" t="s">
        <v>14</v>
      </c>
      <c r="D5" s="130" t="s">
        <v>164</v>
      </c>
      <c r="E5" s="129" t="s">
        <v>15</v>
      </c>
      <c r="F5" s="129" t="s">
        <v>12</v>
      </c>
      <c r="G5" s="129">
        <v>1</v>
      </c>
      <c r="H5" s="131">
        <v>180</v>
      </c>
      <c r="I5" s="132">
        <f>G5*H5</f>
        <v>180</v>
      </c>
    </row>
    <row r="6" spans="2:9" ht="42" customHeight="1">
      <c r="B6" s="129">
        <v>2</v>
      </c>
      <c r="C6" s="129" t="s">
        <v>14</v>
      </c>
      <c r="D6" s="130" t="s">
        <v>165</v>
      </c>
      <c r="E6" s="129" t="s">
        <v>13</v>
      </c>
      <c r="F6" s="129" t="s">
        <v>12</v>
      </c>
      <c r="G6" s="129">
        <v>1</v>
      </c>
      <c r="H6" s="131">
        <v>5</v>
      </c>
      <c r="I6" s="132">
        <f>G6*H6</f>
        <v>5</v>
      </c>
    </row>
    <row r="7" spans="2:9">
      <c r="B7" s="133"/>
      <c r="C7" s="133"/>
      <c r="D7" s="136"/>
      <c r="E7" s="133"/>
      <c r="F7" s="133"/>
      <c r="G7" s="133"/>
      <c r="H7" s="134"/>
      <c r="I7" s="135"/>
    </row>
    <row r="8" spans="2:9" ht="30" customHeight="1">
      <c r="B8" s="123" t="s">
        <v>1</v>
      </c>
      <c r="C8" s="123" t="s">
        <v>2</v>
      </c>
      <c r="D8" s="42" t="s">
        <v>3</v>
      </c>
      <c r="E8" s="123" t="s">
        <v>4</v>
      </c>
      <c r="F8" s="123" t="s">
        <v>5</v>
      </c>
      <c r="G8" s="124" t="s">
        <v>6</v>
      </c>
      <c r="H8" s="123" t="s">
        <v>7</v>
      </c>
      <c r="I8" s="125" t="s">
        <v>143</v>
      </c>
    </row>
    <row r="9" spans="2:9" ht="18.75" customHeight="1">
      <c r="B9" s="123"/>
      <c r="C9" s="123"/>
      <c r="D9" s="137" t="s">
        <v>130</v>
      </c>
      <c r="E9" s="123"/>
      <c r="F9" s="123"/>
      <c r="G9" s="123"/>
      <c r="H9" s="127"/>
      <c r="I9" s="128"/>
    </row>
    <row r="10" spans="2:9" ht="38.25">
      <c r="B10" s="257">
        <v>1</v>
      </c>
      <c r="C10" s="258" t="s">
        <v>14</v>
      </c>
      <c r="D10" s="259" t="s">
        <v>80</v>
      </c>
      <c r="E10" s="260" t="s">
        <v>78</v>
      </c>
      <c r="F10" s="260" t="s">
        <v>12</v>
      </c>
      <c r="G10" s="260">
        <v>1</v>
      </c>
      <c r="H10" s="260">
        <v>24</v>
      </c>
      <c r="I10" s="260">
        <f>G10*H10</f>
        <v>24</v>
      </c>
    </row>
    <row r="11" spans="2:9">
      <c r="B11" s="329" t="s">
        <v>141</v>
      </c>
      <c r="C11" s="329"/>
      <c r="D11" s="329"/>
      <c r="E11" s="329"/>
      <c r="F11" s="329"/>
      <c r="G11" s="329"/>
      <c r="H11" s="195" t="s">
        <v>133</v>
      </c>
      <c r="I11" s="196">
        <f>I5+I10</f>
        <v>204</v>
      </c>
    </row>
    <row r="12" spans="2:9">
      <c r="B12" s="329"/>
      <c r="C12" s="329"/>
      <c r="D12" s="329"/>
      <c r="E12" s="329"/>
      <c r="F12" s="329"/>
      <c r="G12" s="329"/>
      <c r="H12" s="195" t="s">
        <v>134</v>
      </c>
      <c r="I12" s="196">
        <f>I6</f>
        <v>5</v>
      </c>
    </row>
    <row r="13" spans="2:9">
      <c r="B13" s="40"/>
      <c r="C13" s="40"/>
      <c r="D13" s="40"/>
      <c r="E13" s="40"/>
      <c r="F13" s="40"/>
      <c r="G13" s="40"/>
      <c r="H13" s="40"/>
      <c r="I13" s="40"/>
    </row>
    <row r="14" spans="2:9">
      <c r="B14" s="40"/>
      <c r="C14" s="40"/>
      <c r="D14" s="40"/>
      <c r="E14" s="40"/>
      <c r="F14" s="40"/>
      <c r="G14" s="40"/>
      <c r="H14" s="40"/>
      <c r="I14" s="40"/>
    </row>
    <row r="15" spans="2:9">
      <c r="B15" s="40"/>
      <c r="C15" s="40"/>
      <c r="D15" s="40"/>
      <c r="E15" s="40"/>
      <c r="F15" s="40"/>
      <c r="G15" s="40"/>
      <c r="H15" s="40"/>
      <c r="I15" s="40"/>
    </row>
    <row r="16" spans="2:9">
      <c r="B16" s="40"/>
      <c r="C16" s="40"/>
      <c r="D16" s="40"/>
      <c r="E16" s="40"/>
      <c r="F16" s="40"/>
      <c r="G16" s="40"/>
      <c r="H16" s="40"/>
      <c r="I16" s="40"/>
    </row>
  </sheetData>
  <sheetProtection selectLockedCells="1" selectUnlockedCells="1"/>
  <mergeCells count="3">
    <mergeCell ref="B1:I1"/>
    <mergeCell ref="B11:G12"/>
    <mergeCell ref="B2:I2"/>
  </mergeCells>
  <pageMargins left="0.11805555555555555" right="0.11805555555555555" top="0.74791666666666667" bottom="0.74791666666666667" header="0.51180555555555551" footer="0.51180555555555551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B1:I18"/>
  <sheetViews>
    <sheetView zoomScaleNormal="100" workbookViewId="0">
      <selection activeCell="B2" sqref="B2:I2"/>
    </sheetView>
  </sheetViews>
  <sheetFormatPr defaultRowHeight="15"/>
  <cols>
    <col min="1" max="1" width="3.125" style="2" customWidth="1"/>
    <col min="2" max="2" width="4.875" style="2" customWidth="1"/>
    <col min="3" max="3" width="6" style="2" customWidth="1"/>
    <col min="4" max="4" width="29" style="2" customWidth="1"/>
    <col min="5" max="5" width="13" style="2" customWidth="1"/>
    <col min="6" max="6" width="6.375" style="2" customWidth="1"/>
    <col min="7" max="7" width="7.375" style="2" customWidth="1"/>
    <col min="8" max="8" width="8.375" style="2" customWidth="1"/>
    <col min="9" max="9" width="8" style="2" customWidth="1"/>
    <col min="10" max="16384" width="9" style="2"/>
  </cols>
  <sheetData>
    <row r="1" spans="2:9" ht="15.75">
      <c r="B1" s="326" t="s">
        <v>187</v>
      </c>
      <c r="C1" s="326"/>
      <c r="D1" s="326"/>
      <c r="E1" s="326"/>
      <c r="F1" s="326"/>
      <c r="G1" s="326"/>
      <c r="H1" s="326"/>
      <c r="I1" s="326"/>
    </row>
    <row r="2" spans="2:9" ht="15.75">
      <c r="B2" s="328" t="s">
        <v>188</v>
      </c>
      <c r="C2" s="328"/>
      <c r="D2" s="328"/>
      <c r="E2" s="328"/>
      <c r="F2" s="328"/>
      <c r="G2" s="328"/>
      <c r="H2" s="328"/>
      <c r="I2" s="328"/>
    </row>
    <row r="3" spans="2:9" ht="25.5">
      <c r="B3" s="90" t="s">
        <v>1</v>
      </c>
      <c r="C3" s="90" t="s">
        <v>2</v>
      </c>
      <c r="D3" s="42" t="s">
        <v>3</v>
      </c>
      <c r="E3" s="91" t="s">
        <v>4</v>
      </c>
      <c r="F3" s="91" t="s">
        <v>5</v>
      </c>
      <c r="G3" s="92" t="s">
        <v>6</v>
      </c>
      <c r="H3" s="93" t="s">
        <v>7</v>
      </c>
      <c r="I3" s="94" t="s">
        <v>8</v>
      </c>
    </row>
    <row r="4" spans="2:9">
      <c r="B4" s="90"/>
      <c r="C4" s="90"/>
      <c r="D4" s="95" t="s">
        <v>125</v>
      </c>
      <c r="E4" s="91"/>
      <c r="F4" s="91"/>
      <c r="G4" s="91"/>
      <c r="H4" s="96"/>
      <c r="I4" s="97"/>
    </row>
    <row r="5" spans="2:9" ht="25.5">
      <c r="B5" s="98" t="s">
        <v>18</v>
      </c>
      <c r="C5" s="99" t="s">
        <v>10</v>
      </c>
      <c r="D5" s="100" t="s">
        <v>166</v>
      </c>
      <c r="E5" s="101" t="s">
        <v>62</v>
      </c>
      <c r="F5" s="101" t="s">
        <v>20</v>
      </c>
      <c r="G5" s="101">
        <v>0.05</v>
      </c>
      <c r="H5" s="102">
        <v>56</v>
      </c>
      <c r="I5" s="103">
        <f t="shared" ref="I5:I11" si="0">G5*H5</f>
        <v>2.8000000000000003</v>
      </c>
    </row>
    <row r="6" spans="2:9" ht="38.25">
      <c r="B6" s="98" t="s">
        <v>21</v>
      </c>
      <c r="C6" s="99" t="s">
        <v>10</v>
      </c>
      <c r="D6" s="100" t="s">
        <v>167</v>
      </c>
      <c r="E6" s="101" t="s">
        <v>63</v>
      </c>
      <c r="F6" s="101" t="s">
        <v>20</v>
      </c>
      <c r="G6" s="101">
        <v>0.04</v>
      </c>
      <c r="H6" s="104">
        <v>160</v>
      </c>
      <c r="I6" s="103">
        <f t="shared" si="0"/>
        <v>6.4</v>
      </c>
    </row>
    <row r="7" spans="2:9" ht="25.5">
      <c r="B7" s="98" t="s">
        <v>26</v>
      </c>
      <c r="C7" s="99" t="s">
        <v>10</v>
      </c>
      <c r="D7" s="100" t="s">
        <v>168</v>
      </c>
      <c r="E7" s="101" t="s">
        <v>81</v>
      </c>
      <c r="F7" s="101" t="s">
        <v>20</v>
      </c>
      <c r="G7" s="101">
        <v>0.03</v>
      </c>
      <c r="H7" s="104">
        <v>149.5</v>
      </c>
      <c r="I7" s="103">
        <f t="shared" si="0"/>
        <v>4.4849999999999994</v>
      </c>
    </row>
    <row r="8" spans="2:9" ht="33" customHeight="1">
      <c r="B8" s="98" t="s">
        <v>29</v>
      </c>
      <c r="C8" s="99" t="s">
        <v>10</v>
      </c>
      <c r="D8" s="100" t="s">
        <v>169</v>
      </c>
      <c r="E8" s="101" t="s">
        <v>82</v>
      </c>
      <c r="F8" s="101" t="s">
        <v>20</v>
      </c>
      <c r="G8" s="101">
        <v>0.04</v>
      </c>
      <c r="H8" s="102">
        <v>45</v>
      </c>
      <c r="I8" s="103">
        <f t="shared" si="0"/>
        <v>1.8</v>
      </c>
    </row>
    <row r="9" spans="2:9" ht="41.25" customHeight="1">
      <c r="B9" s="98" t="s">
        <v>32</v>
      </c>
      <c r="C9" s="99" t="s">
        <v>10</v>
      </c>
      <c r="D9" s="100" t="s">
        <v>170</v>
      </c>
      <c r="E9" s="101" t="s">
        <v>64</v>
      </c>
      <c r="F9" s="101" t="s">
        <v>20</v>
      </c>
      <c r="G9" s="101">
        <v>0.02</v>
      </c>
      <c r="H9" s="104">
        <v>160</v>
      </c>
      <c r="I9" s="103">
        <f t="shared" si="0"/>
        <v>3.2</v>
      </c>
    </row>
    <row r="10" spans="2:9" ht="65.25" customHeight="1">
      <c r="B10" s="98" t="s">
        <v>35</v>
      </c>
      <c r="C10" s="99" t="s">
        <v>10</v>
      </c>
      <c r="D10" s="100" t="s">
        <v>83</v>
      </c>
      <c r="E10" s="101" t="s">
        <v>15</v>
      </c>
      <c r="F10" s="101" t="s">
        <v>12</v>
      </c>
      <c r="G10" s="101">
        <v>1</v>
      </c>
      <c r="H10" s="102">
        <v>160</v>
      </c>
      <c r="I10" s="103">
        <f t="shared" si="0"/>
        <v>160</v>
      </c>
    </row>
    <row r="11" spans="2:9" ht="25.5">
      <c r="B11" s="261" t="s">
        <v>38</v>
      </c>
      <c r="C11" s="262" t="s">
        <v>10</v>
      </c>
      <c r="D11" s="263" t="s">
        <v>84</v>
      </c>
      <c r="E11" s="264" t="s">
        <v>13</v>
      </c>
      <c r="F11" s="264" t="s">
        <v>12</v>
      </c>
      <c r="G11" s="264">
        <v>1</v>
      </c>
      <c r="H11" s="265">
        <v>24</v>
      </c>
      <c r="I11" s="266">
        <f t="shared" si="0"/>
        <v>24</v>
      </c>
    </row>
    <row r="12" spans="2:9" ht="12" customHeight="1">
      <c r="B12" s="332" t="s">
        <v>141</v>
      </c>
      <c r="C12" s="333"/>
      <c r="D12" s="333"/>
      <c r="E12" s="333"/>
      <c r="F12" s="333"/>
      <c r="G12" s="334"/>
      <c r="H12" s="267" t="s">
        <v>133</v>
      </c>
      <c r="I12" s="268">
        <f>I10</f>
        <v>160</v>
      </c>
    </row>
    <row r="13" spans="2:9">
      <c r="B13" s="335"/>
      <c r="C13" s="336"/>
      <c r="D13" s="336"/>
      <c r="E13" s="336"/>
      <c r="F13" s="336"/>
      <c r="G13" s="337"/>
      <c r="H13" s="269" t="s">
        <v>134</v>
      </c>
      <c r="I13" s="270">
        <f>I5+I6+I7+I8+I9+I11</f>
        <v>42.685000000000002</v>
      </c>
    </row>
    <row r="14" spans="2:9">
      <c r="B14" s="22"/>
      <c r="C14" s="22"/>
      <c r="D14" s="106"/>
      <c r="E14" s="22"/>
      <c r="F14" s="22"/>
      <c r="G14" s="22"/>
      <c r="H14" s="105"/>
      <c r="I14" s="22"/>
    </row>
    <row r="15" spans="2:9">
      <c r="B15" s="22"/>
      <c r="C15" s="22"/>
      <c r="D15" s="107"/>
      <c r="E15" s="22"/>
      <c r="F15" s="22"/>
      <c r="G15" s="22"/>
      <c r="H15" s="105"/>
      <c r="I15" s="22"/>
    </row>
    <row r="16" spans="2:9">
      <c r="B16" s="22"/>
      <c r="C16" s="22"/>
      <c r="D16" s="108"/>
      <c r="E16" s="22"/>
      <c r="F16" s="22"/>
      <c r="G16" s="22"/>
      <c r="H16" s="105"/>
      <c r="I16" s="22"/>
    </row>
    <row r="17" spans="2:9">
      <c r="B17" s="22"/>
      <c r="C17" s="22"/>
      <c r="D17" s="108"/>
      <c r="E17" s="22"/>
      <c r="F17" s="22"/>
      <c r="G17" s="22"/>
      <c r="H17" s="105"/>
      <c r="I17" s="22"/>
    </row>
    <row r="18" spans="2:9">
      <c r="B18" s="22"/>
      <c r="C18" s="22"/>
      <c r="D18" s="22"/>
      <c r="E18" s="22"/>
      <c r="F18" s="22"/>
      <c r="G18" s="22"/>
      <c r="H18" s="22"/>
      <c r="I18" s="22"/>
    </row>
  </sheetData>
  <sheetProtection selectLockedCells="1" selectUnlockedCells="1"/>
  <mergeCells count="3">
    <mergeCell ref="B1:I1"/>
    <mergeCell ref="B12:G13"/>
    <mergeCell ref="B2:I2"/>
  </mergeCells>
  <pageMargins left="0.11805555555555555" right="0.11805555555555555" top="0.74791666666666667" bottom="0.74791666666666667" header="0.51180555555555551" footer="0.51180555555555551"/>
  <pageSetup paperSize="9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B1:K13"/>
  <sheetViews>
    <sheetView zoomScale="90" zoomScaleNormal="90" workbookViewId="0">
      <selection activeCell="B2" sqref="B2:I2"/>
    </sheetView>
  </sheetViews>
  <sheetFormatPr defaultRowHeight="15"/>
  <cols>
    <col min="1" max="2" width="3.75" style="2" customWidth="1"/>
    <col min="3" max="3" width="7.625" style="2" customWidth="1"/>
    <col min="4" max="4" width="31.5" style="2" customWidth="1"/>
    <col min="5" max="5" width="11.875" style="2" customWidth="1"/>
    <col min="6" max="6" width="7.625" style="2" customWidth="1"/>
    <col min="7" max="7" width="7.375" style="2" customWidth="1"/>
    <col min="8" max="8" width="7.25" style="2" customWidth="1"/>
    <col min="9" max="9" width="10.25" style="2" customWidth="1"/>
    <col min="10" max="16384" width="9" style="2"/>
  </cols>
  <sheetData>
    <row r="1" spans="2:11" ht="15.75">
      <c r="B1" s="326" t="s">
        <v>187</v>
      </c>
      <c r="C1" s="326"/>
      <c r="D1" s="326"/>
      <c r="E1" s="326"/>
      <c r="F1" s="326"/>
      <c r="G1" s="326"/>
      <c r="H1" s="326"/>
      <c r="I1" s="326"/>
    </row>
    <row r="2" spans="2:11" ht="15.75">
      <c r="B2" s="328" t="s">
        <v>188</v>
      </c>
      <c r="C2" s="328"/>
      <c r="D2" s="328"/>
      <c r="E2" s="328"/>
      <c r="F2" s="328"/>
      <c r="G2" s="328"/>
      <c r="H2" s="328"/>
      <c r="I2" s="328"/>
    </row>
    <row r="3" spans="2:11" ht="30">
      <c r="B3" s="25" t="s">
        <v>1</v>
      </c>
      <c r="C3" s="25" t="s">
        <v>2</v>
      </c>
      <c r="D3" s="20" t="s">
        <v>3</v>
      </c>
      <c r="E3" s="26" t="s">
        <v>4</v>
      </c>
      <c r="F3" s="26" t="s">
        <v>5</v>
      </c>
      <c r="G3" s="27" t="s">
        <v>6</v>
      </c>
      <c r="H3" s="28" t="s">
        <v>7</v>
      </c>
      <c r="I3" s="29" t="s">
        <v>8</v>
      </c>
    </row>
    <row r="4" spans="2:11" ht="15.75">
      <c r="B4" s="25"/>
      <c r="C4" s="25"/>
      <c r="D4" s="30" t="s">
        <v>85</v>
      </c>
      <c r="E4" s="26"/>
      <c r="F4" s="26"/>
      <c r="G4" s="26"/>
      <c r="H4" s="31"/>
      <c r="I4" s="32"/>
    </row>
    <row r="5" spans="2:11" ht="77.25" customHeight="1">
      <c r="B5" s="33" t="s">
        <v>18</v>
      </c>
      <c r="C5" s="34" t="s">
        <v>14</v>
      </c>
      <c r="D5" s="185" t="s">
        <v>171</v>
      </c>
      <c r="E5" s="186" t="s">
        <v>15</v>
      </c>
      <c r="F5" s="186" t="s">
        <v>12</v>
      </c>
      <c r="G5" s="274">
        <v>1</v>
      </c>
      <c r="H5" s="187">
        <v>230</v>
      </c>
      <c r="I5" s="188">
        <f>G5*H5</f>
        <v>230</v>
      </c>
      <c r="J5" s="22"/>
      <c r="K5" s="22"/>
    </row>
    <row r="6" spans="2:11">
      <c r="B6" s="35"/>
      <c r="C6" s="35"/>
      <c r="D6" s="22"/>
      <c r="E6" s="22"/>
      <c r="F6" s="22"/>
      <c r="G6" s="189"/>
      <c r="H6" s="22"/>
      <c r="I6" s="22"/>
      <c r="J6" s="22"/>
      <c r="K6" s="22"/>
    </row>
    <row r="7" spans="2:11" ht="25.5">
      <c r="B7" s="271" t="s">
        <v>18</v>
      </c>
      <c r="C7" s="271" t="s">
        <v>14</v>
      </c>
      <c r="D7" s="272" t="s">
        <v>172</v>
      </c>
      <c r="E7" s="273" t="s">
        <v>78</v>
      </c>
      <c r="F7" s="273" t="s">
        <v>12</v>
      </c>
      <c r="G7" s="275">
        <v>1</v>
      </c>
      <c r="H7" s="273">
        <v>8</v>
      </c>
      <c r="I7" s="273">
        <f>G7*H7</f>
        <v>8</v>
      </c>
      <c r="J7" s="22"/>
      <c r="K7" s="22"/>
    </row>
    <row r="8" spans="2:11">
      <c r="B8" s="338" t="s">
        <v>141</v>
      </c>
      <c r="C8" s="338"/>
      <c r="D8" s="338"/>
      <c r="E8" s="338"/>
      <c r="F8" s="338"/>
      <c r="G8" s="338"/>
      <c r="H8" s="256" t="s">
        <v>133</v>
      </c>
      <c r="I8" s="244">
        <f>I5+I7</f>
        <v>238</v>
      </c>
      <c r="J8" s="22"/>
      <c r="K8" s="22"/>
    </row>
    <row r="9" spans="2:11">
      <c r="B9" s="22"/>
      <c r="C9" s="22"/>
      <c r="D9" s="22"/>
      <c r="E9" s="22"/>
      <c r="F9" s="22"/>
      <c r="G9" s="22"/>
      <c r="H9" s="22"/>
      <c r="I9" s="22"/>
      <c r="J9" s="22"/>
      <c r="K9" s="22"/>
    </row>
    <row r="10" spans="2:11">
      <c r="B10" s="22"/>
      <c r="C10" s="22"/>
      <c r="D10" s="22"/>
      <c r="E10" s="22"/>
      <c r="F10" s="22"/>
      <c r="G10" s="22"/>
      <c r="H10" s="22"/>
      <c r="I10" s="22"/>
      <c r="J10" s="22"/>
      <c r="K10" s="22"/>
    </row>
    <row r="11" spans="2:11">
      <c r="B11" s="22"/>
      <c r="C11" s="22"/>
      <c r="D11" s="22"/>
      <c r="E11" s="22"/>
      <c r="F11" s="22"/>
      <c r="G11" s="22"/>
      <c r="H11" s="22"/>
      <c r="I11" s="22"/>
      <c r="J11" s="22"/>
      <c r="K11" s="22"/>
    </row>
    <row r="12" spans="2:11">
      <c r="B12" s="22"/>
      <c r="C12" s="22"/>
      <c r="D12" s="22"/>
      <c r="E12" s="22"/>
      <c r="F12" s="22"/>
      <c r="G12" s="22"/>
      <c r="H12" s="22"/>
      <c r="I12" s="22"/>
      <c r="J12" s="22"/>
      <c r="K12" s="22"/>
    </row>
    <row r="13" spans="2:11">
      <c r="B13" s="22"/>
      <c r="C13" s="22"/>
      <c r="D13" s="22"/>
      <c r="E13" s="22"/>
      <c r="F13" s="22"/>
      <c r="G13" s="22"/>
      <c r="H13" s="22"/>
      <c r="I13" s="22"/>
      <c r="J13" s="22"/>
      <c r="K13" s="22"/>
    </row>
  </sheetData>
  <sheetProtection selectLockedCells="1" selectUnlockedCells="1"/>
  <mergeCells count="3">
    <mergeCell ref="B1:I1"/>
    <mergeCell ref="B8:G8"/>
    <mergeCell ref="B2:I2"/>
  </mergeCells>
  <pageMargins left="0.11805555555555555" right="0.11805555555555555" top="0.74791666666666667" bottom="0.74791666666666667" header="0.51180555555555551" footer="0.5118055555555555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</vt:i4>
      </vt:variant>
      <vt:variant>
        <vt:lpstr>Zakresy nazwane</vt:lpstr>
      </vt:variant>
      <vt:variant>
        <vt:i4>1</vt:i4>
      </vt:variant>
    </vt:vector>
  </HeadingPairs>
  <TitlesOfParts>
    <vt:vector size="17" baseType="lpstr">
      <vt:lpstr>SL-POZ</vt:lpstr>
      <vt:lpstr>SL-WYJM</vt:lpstr>
      <vt:lpstr>SL-PODC</vt:lpstr>
      <vt:lpstr>SL-UGÓRC</vt:lpstr>
      <vt:lpstr>SL-UGÓRZ</vt:lpstr>
      <vt:lpstr>SL-NAW</vt:lpstr>
      <vt:lpstr>SL-DESZCZ</vt:lpstr>
      <vt:lpstr>SL-UPR</vt:lpstr>
      <vt:lpstr>SL-OCENA</vt:lpstr>
      <vt:lpstr>UT-SZKÓŁ</vt:lpstr>
      <vt:lpstr>SL-UTRZYM</vt:lpstr>
      <vt:lpstr>Doniczki</vt:lpstr>
      <vt:lpstr>SL- PIEL</vt:lpstr>
      <vt:lpstr>SL-WYS</vt:lpstr>
      <vt:lpstr>SL- ZWGRZC</vt:lpstr>
      <vt:lpstr>SL- ZWGRZB</vt:lpstr>
      <vt:lpstr>'SL- ZWGRZB'!Obszar_wydruku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Janowicz Tomasz</dc:creator>
  <cp:lastModifiedBy>andrzej.gross</cp:lastModifiedBy>
  <cp:lastPrinted>2015-10-30T08:22:29Z</cp:lastPrinted>
  <dcterms:created xsi:type="dcterms:W3CDTF">2015-08-03T10:57:28Z</dcterms:created>
  <dcterms:modified xsi:type="dcterms:W3CDTF">2015-12-18T11:38:07Z</dcterms:modified>
</cp:coreProperties>
</file>